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Utrzymanie 2024/Przetarg_tunele/20.02.2025/"/>
    </mc:Choice>
  </mc:AlternateContent>
  <xr:revisionPtr revIDLastSave="0" documentId="8_{265B47E9-2DF2-40D2-9AE2-8ECAC2A31A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ycena I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K11" i="1" s="1"/>
  <c r="J10" i="1"/>
  <c r="K10" i="1" s="1"/>
  <c r="K83" i="1"/>
  <c r="K285" i="1"/>
  <c r="K286" i="1"/>
  <c r="K287" i="1"/>
  <c r="K288" i="1"/>
  <c r="J290" i="1"/>
  <c r="K290" i="1" s="1"/>
  <c r="J279" i="1"/>
  <c r="J271" i="1"/>
  <c r="K271" i="1" s="1"/>
  <c r="J163" i="1"/>
  <c r="J164" i="1"/>
  <c r="K164" i="1" s="1"/>
  <c r="J165" i="1"/>
  <c r="K165" i="1" s="1"/>
  <c r="J173" i="1"/>
  <c r="K173" i="1" s="1"/>
  <c r="J174" i="1"/>
  <c r="K174" i="1" s="1"/>
  <c r="J175" i="1"/>
  <c r="K175" i="1" s="1"/>
  <c r="J176" i="1"/>
  <c r="K176" i="1" s="1"/>
  <c r="J177" i="1"/>
  <c r="K177" i="1" s="1"/>
  <c r="J178" i="1"/>
  <c r="K178" i="1" s="1"/>
  <c r="J179" i="1"/>
  <c r="K179" i="1" s="1"/>
  <c r="J180" i="1"/>
  <c r="K180" i="1" s="1"/>
  <c r="J203" i="1"/>
  <c r="K203" i="1" s="1"/>
  <c r="J204" i="1"/>
  <c r="K204" i="1" s="1"/>
  <c r="J205" i="1"/>
  <c r="K205" i="1" s="1"/>
  <c r="J206" i="1"/>
  <c r="K206" i="1" s="1"/>
  <c r="J207" i="1"/>
  <c r="K207" i="1" s="1"/>
  <c r="J208" i="1"/>
  <c r="K208" i="1" s="1"/>
  <c r="J240" i="1"/>
  <c r="K240" i="1" s="1"/>
  <c r="J241" i="1"/>
  <c r="K241" i="1" s="1"/>
  <c r="J242" i="1"/>
  <c r="K242" i="1" s="1"/>
  <c r="J243" i="1"/>
  <c r="K243" i="1" s="1"/>
  <c r="J244" i="1"/>
  <c r="K244" i="1" s="1"/>
  <c r="J245" i="1"/>
  <c r="K245" i="1" s="1"/>
  <c r="J246" i="1"/>
  <c r="K246" i="1" s="1"/>
  <c r="J247" i="1"/>
  <c r="K247" i="1" s="1"/>
  <c r="J248" i="1"/>
  <c r="K248" i="1" s="1"/>
  <c r="J249" i="1"/>
  <c r="K249" i="1" s="1"/>
  <c r="J250" i="1"/>
  <c r="K250" i="1" s="1"/>
  <c r="J254" i="1"/>
  <c r="K254" i="1" s="1"/>
  <c r="J255" i="1"/>
  <c r="K255" i="1" s="1"/>
  <c r="J256" i="1"/>
  <c r="K256" i="1" s="1"/>
  <c r="J159" i="1"/>
  <c r="K159" i="1" s="1"/>
  <c r="J160" i="1"/>
  <c r="J161" i="1"/>
  <c r="J162" i="1"/>
  <c r="J150" i="1"/>
  <c r="K150" i="1" s="1"/>
  <c r="J151" i="1"/>
  <c r="K151" i="1" s="1"/>
  <c r="J152" i="1"/>
  <c r="K152" i="1" s="1"/>
  <c r="J153" i="1"/>
  <c r="K153" i="1" s="1"/>
  <c r="J154" i="1"/>
  <c r="K154" i="1" s="1"/>
  <c r="J132" i="1"/>
  <c r="K132" i="1" s="1"/>
  <c r="J133" i="1"/>
  <c r="K133" i="1" s="1"/>
  <c r="J134" i="1"/>
  <c r="K134" i="1" s="1"/>
  <c r="J135" i="1"/>
  <c r="K135" i="1" s="1"/>
  <c r="J136" i="1"/>
  <c r="J137" i="1"/>
  <c r="J138" i="1"/>
  <c r="J139" i="1"/>
  <c r="J108" i="1"/>
  <c r="K108" i="1" s="1"/>
  <c r="F117" i="1"/>
  <c r="J107" i="1"/>
  <c r="K107" i="1" s="1"/>
  <c r="J109" i="1"/>
  <c r="K109" i="1" s="1"/>
  <c r="J79" i="1"/>
  <c r="K79" i="1" s="1"/>
  <c r="J80" i="1"/>
  <c r="K80" i="1" s="1"/>
  <c r="J81" i="1"/>
  <c r="K81" i="1" s="1"/>
  <c r="J82" i="1"/>
  <c r="K82" i="1" s="1"/>
  <c r="J84" i="1"/>
  <c r="K84" i="1" s="1"/>
  <c r="J85" i="1"/>
  <c r="K85" i="1" s="1"/>
  <c r="J86" i="1"/>
  <c r="K86" i="1" s="1"/>
  <c r="D105" i="1"/>
  <c r="H78" i="1" s="1"/>
  <c r="J78" i="1" s="1"/>
  <c r="K78" i="1" s="1"/>
  <c r="F76" i="1"/>
  <c r="J45" i="1"/>
  <c r="K45" i="1" s="1"/>
  <c r="J46" i="1"/>
  <c r="K46" i="1" s="1"/>
  <c r="J47" i="1"/>
  <c r="K47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14" i="1"/>
  <c r="K14" i="1" s="1"/>
  <c r="J8" i="1"/>
  <c r="K8" i="1" s="1"/>
  <c r="J9" i="1"/>
  <c r="K9" i="1" s="1"/>
  <c r="J12" i="1"/>
  <c r="K12" i="1" s="1"/>
  <c r="J13" i="1"/>
  <c r="K13" i="1" s="1"/>
  <c r="J15" i="1"/>
  <c r="K15" i="1" s="1"/>
  <c r="J7" i="1"/>
  <c r="K7" i="1" s="1"/>
  <c r="J6" i="1"/>
  <c r="K6" i="1" s="1"/>
  <c r="J5" i="1"/>
  <c r="K5" i="1" s="1"/>
  <c r="K279" i="1" l="1"/>
  <c r="J280" i="1"/>
  <c r="K280" i="1" s="1"/>
  <c r="J272" i="1"/>
  <c r="K272" i="1" s="1"/>
  <c r="J257" i="1"/>
  <c r="J209" i="1"/>
  <c r="J181" i="1"/>
  <c r="K181" i="1" s="1"/>
  <c r="J251" i="1"/>
  <c r="K251" i="1" s="1"/>
  <c r="J166" i="1"/>
  <c r="K166" i="1" s="1"/>
  <c r="J155" i="1"/>
  <c r="K155" i="1" s="1"/>
  <c r="J140" i="1"/>
  <c r="K140" i="1" s="1"/>
  <c r="J110" i="1"/>
  <c r="K110" i="1" s="1"/>
  <c r="J87" i="1"/>
  <c r="K87" i="1" s="1"/>
  <c r="J48" i="1"/>
  <c r="K48" i="1" s="1"/>
  <c r="J28" i="1"/>
  <c r="J16" i="1"/>
  <c r="K16" i="1" s="1"/>
  <c r="K28" i="1" l="1"/>
  <c r="G293" i="1"/>
  <c r="J292" i="1" l="1"/>
  <c r="J293" i="1" s="1"/>
  <c r="K293" i="1" s="1"/>
  <c r="K292" i="1" l="1"/>
</calcChain>
</file>

<file path=xl/sharedStrings.xml><?xml version="1.0" encoding="utf-8"?>
<sst xmlns="http://schemas.openxmlformats.org/spreadsheetml/2006/main" count="768" uniqueCount="403">
  <si>
    <t>MOŻLIWA JEST EDYCJA WYŁĄCZNIE KOMORKI L4 - KOSZT ROBOCZOGODZINY - PO WPISANIU WARTOŚCI ARKUSZ PRZELICZY KWOTĘ KOŃCOWĄ</t>
  </si>
  <si>
    <t>Opis Procedury </t>
  </si>
  <si>
    <t>Co tydzien</t>
  </si>
  <si>
    <t>Raz na miesiąc</t>
  </si>
  <si>
    <t>Co kwartał</t>
  </si>
  <si>
    <t>Co pół roku</t>
  </si>
  <si>
    <t>Raz na rok</t>
  </si>
  <si>
    <t>Ilość godzin poswiecona na realizacje</t>
  </si>
  <si>
    <t>Ilość odwołań</t>
  </si>
  <si>
    <t>Powtarzalność w stos. Rocznym</t>
  </si>
  <si>
    <t>Kwota całkowita</t>
  </si>
  <si>
    <t>Ilość Lat umowy</t>
  </si>
  <si>
    <t>Koszt roboczogodziny</t>
  </si>
  <si>
    <r>
      <t>1) System zarządzania tunelem ROute+ oraz system sterowników PLC</t>
    </r>
    <r>
      <rPr>
        <sz val="12"/>
        <color rgb="FF000000"/>
        <rFont val="Calibri"/>
        <family val="2"/>
        <scheme val="minor"/>
      </rPr>
      <t> </t>
    </r>
  </si>
  <si>
    <t>Sprawdzenie i aktualizacja systemów operacyjnych serwów Sitetraffic ROute+ </t>
  </si>
  <si>
    <t> </t>
  </si>
  <si>
    <t>x </t>
  </si>
  <si>
    <t>Sprawdzenie synchronizacji czasowej urządzeń </t>
  </si>
  <si>
    <t>Sprawdzenie baz danych on-line </t>
  </si>
  <si>
    <t>Sprawdzenie baz danych archiwum </t>
  </si>
  <si>
    <t>Wykonanie backupu systemu  </t>
  </si>
  <si>
    <t>Weryfikacja poprawności działania backupu systemu poprzez testowe odtworzenie kopi zapasowej </t>
  </si>
  <si>
    <t>Sprawdzenie działania redundancji oprogramowania  </t>
  </si>
  <si>
    <t>Sprawdzenie działania redundancji PLC </t>
  </si>
  <si>
    <t>Sprawdzenie działania wszystkich kart i modułów PLC </t>
  </si>
  <si>
    <t>Czyszczenie i weryfikacja nisz technologicznych</t>
  </si>
  <si>
    <t xml:space="preserve">x </t>
  </si>
  <si>
    <t>Sprawdzenie funkcji zamykania tunelu </t>
  </si>
  <si>
    <t>Obszar działania: serwery, stacje robocze, monitory, urządzenia automatyki S7 </t>
  </si>
  <si>
    <t>suma</t>
  </si>
  <si>
    <t>Zakres urzadzen:</t>
  </si>
  <si>
    <t>Opis</t>
  </si>
  <si>
    <t>Ilość</t>
  </si>
  <si>
    <t>nisze technologiczne</t>
  </si>
  <si>
    <t>TD04:16, TD9:8,TD10:20,TD12:8</t>
  </si>
  <si>
    <t xml:space="preserve">Serwery Sitetraffic ROute+ </t>
  </si>
  <si>
    <t>2) System sygnalizacji pożaru Cerberus Pro i Fibrolaser III</t>
  </si>
  <si>
    <t>Sprawdzenie systemu samokontroli akumulatorów centrali</t>
  </si>
  <si>
    <t>x</t>
  </si>
  <si>
    <t>Sprawdzenie poprawność stanu oprogramowania centrali</t>
  </si>
  <si>
    <t>Przegląd pamięci zdarzeń Fibrolasera</t>
  </si>
  <si>
    <t>Czyszczenie filtrów Fibrolasera</t>
  </si>
  <si>
    <t xml:space="preserve">Sprawdzenie poprawności liniowego wykrywania ciepła </t>
  </si>
  <si>
    <t>Weryfikacja algorytmów pracy czujki liniowej</t>
  </si>
  <si>
    <t>Sprawdzenie kontrolera Fibrolaser</t>
  </si>
  <si>
    <t>Czyszczenie jednostek sterujących</t>
  </si>
  <si>
    <t>Obszar działania: światłowodowa czujka ciepła, kontrolery, urządzenia detekcyjne i sterujące działające w pętli pożarowej, centrale</t>
  </si>
  <si>
    <t>Szt.</t>
  </si>
  <si>
    <t>FIBROLASER</t>
  </si>
  <si>
    <t>KONTROLERY 2-KANAŁOWE 1064nm</t>
  </si>
  <si>
    <t>OTS3002S-SC 24VDC</t>
  </si>
  <si>
    <t>Kontroler OTS 2x2 km z zasilaniem 24 VDC</t>
  </si>
  <si>
    <t>OTS3004S-SC 24VDC</t>
  </si>
  <si>
    <t>Kontroler OTS 2x4 km z zasilaniem 24 VDC</t>
  </si>
  <si>
    <t>SET 24V MFLT4-SC</t>
  </si>
  <si>
    <t>OTS-x zestaw instalacyjny SC 24 VDC; MFLT4</t>
  </si>
  <si>
    <t>PRZEWODY I UCHWYTY</t>
  </si>
  <si>
    <t xml:space="preserve"> </t>
  </si>
  <si>
    <t>Przewód sensoryczny  MFLT4-FRNC śr. 4 mm</t>
  </si>
  <si>
    <t>Szafa 19"</t>
  </si>
  <si>
    <t>Szafa 19”</t>
  </si>
  <si>
    <t>FA2009-A1</t>
  </si>
  <si>
    <t>Akumulator 12V, 100 Ah VdS</t>
  </si>
  <si>
    <t>FC722-ZZ</t>
  </si>
  <si>
    <t> Centrala 2 pętle (252 adresów); zasilacz 70W; obudowa Standard</t>
  </si>
  <si>
    <t>FC724-ZA</t>
  </si>
  <si>
    <t>Centrala 4 pętle (504 adresy); zasilacz 150W; obudowa Comfort</t>
  </si>
  <si>
    <t>FC726-ZA</t>
  </si>
  <si>
    <t>Centrala modułowa (4 pętle, 504 adresy) maks. 28 pętli 1512 adresów, zasilacz 150W, obudowa Large</t>
  </si>
  <si>
    <t>3) System telefonów alarmowych SOS Commend </t>
  </si>
  <si>
    <t>Czyszczenie urządzeń wchodzących w zakres systemu </t>
  </si>
  <si>
    <t>Sprawdzenie urządzeń pod kątem uszkodzeń mechanicznych </t>
  </si>
  <si>
    <t>Sprawdzenie rejestru zdarzeń za pomocą komputera </t>
  </si>
  <si>
    <t>Obszar działania: kolumny i telefony alarmowe, punkt dyspozytorskie </t>
  </si>
  <si>
    <t>Lp.</t>
  </si>
  <si>
    <t>Nazwa</t>
  </si>
  <si>
    <t>Nr ref.</t>
  </si>
  <si>
    <t>Jm</t>
  </si>
  <si>
    <t>Głośniki</t>
  </si>
  <si>
    <t>1            </t>
  </si>
  <si>
    <t>Głośnik specjalny tunelowy AXYS ABF-260</t>
  </si>
  <si>
    <t>szt</t>
  </si>
  <si>
    <t>2            </t>
  </si>
  <si>
    <t>Głośnik tubowy DK 30 PP 30W</t>
  </si>
  <si>
    <t>3            </t>
  </si>
  <si>
    <t>Gł. Projektorowy DAW 130/10PP 10W metalowy</t>
  </si>
  <si>
    <t>Urządzenia główne</t>
  </si>
  <si>
    <t>4            </t>
  </si>
  <si>
    <t>Kontroler systemowy DOM 4-8 4 kanaly wzm.8 linii gl</t>
  </si>
  <si>
    <t>583361.22</t>
  </si>
  <si>
    <t>5            </t>
  </si>
  <si>
    <t>Kontroler systemowy DOM 4-24 4 kanaly wzm. 24 linie gl.</t>
  </si>
  <si>
    <t>583362.22</t>
  </si>
  <si>
    <t>6            </t>
  </si>
  <si>
    <t>Variodyn Comprio 4-8 wersja sieciowalna (net)</t>
  </si>
  <si>
    <t>Stacje mikrofonowe</t>
  </si>
  <si>
    <t>7            </t>
  </si>
  <si>
    <t>Stacja mikrofonowa DCS plus, 12 przycisków</t>
  </si>
  <si>
    <t>8            </t>
  </si>
  <si>
    <t>Klawiatura dodatkowa DKM plus, 18 przycisków</t>
  </si>
  <si>
    <t>9            </t>
  </si>
  <si>
    <t>Stacja mikrofonowa strażaka DCS12 RE, 12 przycisków, mikr. gruszka</t>
  </si>
  <si>
    <t>583503.RE</t>
  </si>
  <si>
    <t>10        </t>
  </si>
  <si>
    <t>Obudowa ścienna dla DCSF12 (konsola PSP) DCSF12, czerwona</t>
  </si>
  <si>
    <t>Wzmacniacze</t>
  </si>
  <si>
    <t>20        </t>
  </si>
  <si>
    <t>Wzmacniacz 4XD300, 4x300W, klasa D, 2U</t>
  </si>
  <si>
    <t>580248.11</t>
  </si>
  <si>
    <t>Szafy Rack</t>
  </si>
  <si>
    <t>31        </t>
  </si>
  <si>
    <t>Szafa 42HU rack 19", 600x800, kompletna bez urządzeń</t>
  </si>
  <si>
    <t>584920.021</t>
  </si>
  <si>
    <t>32        </t>
  </si>
  <si>
    <t>Zaślepka 2HU rack 19", Variodyn</t>
  </si>
  <si>
    <t>33        </t>
  </si>
  <si>
    <t>Zaślepka 4HU rack 19", Variodyn</t>
  </si>
  <si>
    <t>34        </t>
  </si>
  <si>
    <t>Kratka wentylacyjna 1HU rack 19", Variodyn</t>
  </si>
  <si>
    <t>Inne</t>
  </si>
  <si>
    <t>35        </t>
  </si>
  <si>
    <t>SPL Pomiary poziomu ciśnienia akustycznego DSO/PA</t>
  </si>
  <si>
    <t>V200010</t>
  </si>
  <si>
    <t>36        </t>
  </si>
  <si>
    <t>STI Pomiary zrozumiałości mowy systemu DSO/PA</t>
  </si>
  <si>
    <t>V20001</t>
  </si>
  <si>
    <t>37        </t>
  </si>
  <si>
    <t>Cyfrowa stacja mikrofonowa DSCF12</t>
  </si>
  <si>
    <t>583303.21</t>
  </si>
  <si>
    <t>szt.</t>
  </si>
  <si>
    <t>38        </t>
  </si>
  <si>
    <t>Mata grzewcza do obudowy mikrofonu strażaka</t>
  </si>
  <si>
    <t>Suma urzadzen</t>
  </si>
  <si>
    <t>4) System zarządzania wideo Milestone wraz analityką oraz kamerami Axis </t>
  </si>
  <si>
    <t>Czyszczenie obudów kamer oraz obiektywów </t>
  </si>
  <si>
    <t>Sprawdzenie poprawności naniesionych stref detekcji </t>
  </si>
  <si>
    <t>Sprawdzenie poprawności pola widzenia kamer i ewentualna korekcja położenia </t>
  </si>
  <si>
    <t>Sprawdzanie logów systemowych obejmujących błędy komunikacji z poszczególnymi kamerami oraz komponentami oprogramowania systemów. </t>
  </si>
  <si>
    <t>Oprogramowanie systemu monitoringu wizyjnego (Milestone Xprotect, Citilog) </t>
  </si>
  <si>
    <t>Sprawdzenie działania serwerów głównych oraz Failover poprzez symulowanie awarii serwerów podstawowych </t>
  </si>
  <si>
    <t>Sprawdzenie stanu i działania grzałki wewnątrz obudowy kamery </t>
  </si>
  <si>
    <t>Sprawdzenie poprawności działania systemu Milestone </t>
  </si>
  <si>
    <t>Sprawdzenie działanie systemu detekcji zdarzeń </t>
  </si>
  <si>
    <t>Obszar działania: kamery, system Milestone, system detekcji zdarzeń, okablowanie zasilające kamery od szaf niszowych </t>
  </si>
  <si>
    <t>Zestawienie podstawowych materiałów i urządzeń</t>
  </si>
  <si>
    <t>Lp</t>
  </si>
  <si>
    <t>P/n.</t>
  </si>
  <si>
    <t>J.m.</t>
  </si>
  <si>
    <t xml:space="preserve">Kamery CCTV PTZ </t>
  </si>
  <si>
    <t>Q6055-E</t>
  </si>
  <si>
    <t>Kamera Axis Q6055 PTZ</t>
  </si>
  <si>
    <t>Kamery CCTV PTZ , tunel</t>
  </si>
  <si>
    <t>Q6055-S</t>
  </si>
  <si>
    <t>Kamera Axis Q6055-S PTZ</t>
  </si>
  <si>
    <t>Kamery CCTV zewnętrzne</t>
  </si>
  <si>
    <t>P1365-E Mk II</t>
  </si>
  <si>
    <t>Kamera Axis P1365-E Mk II</t>
  </si>
  <si>
    <t>Kamery CCTV wewnętrzne</t>
  </si>
  <si>
    <t>P1365 Mk II</t>
  </si>
  <si>
    <t>Kamery ARTR</t>
  </si>
  <si>
    <t>Kamery AID</t>
  </si>
  <si>
    <t>Kamery Skrzyzowania</t>
  </si>
  <si>
    <t>Kamera Avigilon 12W-H3-4MH-DP1-B 4x3MP, wraz z licencja</t>
  </si>
  <si>
    <t>Kamera Nexus NEX-2MP-PTZ-x30-IR, wraz z licencją</t>
  </si>
  <si>
    <t>5) System dźwiękowego ostrzegania klasy DSO Variodyn</t>
  </si>
  <si>
    <t>Wizualne sprawdzenie stanu głośników oraz czyszczenie obudowy </t>
  </si>
  <si>
    <t>Czyszczenie szaf DSO</t>
  </si>
  <si>
    <t>Test połączeń systemu Variodyn  i Cerberus Pro </t>
  </si>
  <si>
    <t>Obszar działania: szafy systemu, głośniki, pulpity, okablowanie </t>
  </si>
  <si>
    <t>Zestawienie sprzętowe</t>
  </si>
  <si>
    <t>Głośniki:</t>
  </si>
  <si>
    <t>Urządzenia główne:</t>
  </si>
  <si>
    <t>6) System przesyłu danych </t>
  </si>
  <si>
    <t>Sprawdzenie logów diagnostycznych urządzeń sieciowych </t>
  </si>
  <si>
    <t>Sprawdzenie warstwy L3 </t>
  </si>
  <si>
    <t>Kontrola działania komunikacji pomiędzy urządzeniami w CZTO i CZTOA, symulowanie utraty komunikacji pomiędzy wybranymi węzłami </t>
  </si>
  <si>
    <t>Aktualizacja oprogramowania (firmware) przełączników oraz zapór internetowych </t>
  </si>
  <si>
    <t>Weryfikacja stanu dysków logicznych i wolumenów dyskowych. Kontrola pracy dysków twardych, półek dyskowych, kontrolerów macierzowych oraz interfejsów przyłączeniowych. </t>
  </si>
  <si>
    <t>Kontrola pracy ścieżek redundantnych sieci SAN, symulacja przełączenia na ścieżki zapasowe. </t>
  </si>
  <si>
    <t>Kontrola poprawności replikacji wolumenów pomiędzy macierzami, testowe odtworzenie danych z repliki. </t>
  </si>
  <si>
    <t>Obszar działania: urządzenia aktywne L2 i L3, sieć światłowodowa i okablowanie komunikacyjne do podsystemów </t>
  </si>
  <si>
    <t>Fortigate e100</t>
  </si>
  <si>
    <t>Switch szkieletowy</t>
  </si>
  <si>
    <t xml:space="preserve">HP Switch 5406Rzl2 </t>
  </si>
  <si>
    <t>HP 2530-24-PoEP Switch</t>
  </si>
  <si>
    <t xml:space="preserve">Aruba 1930 24G  PoE 4SFP/SFP+ 370W </t>
  </si>
  <si>
    <t>Moxa switch przemyslowy</t>
  </si>
  <si>
    <t>EDS-P510A-8PoE-2GTXSFP-T</t>
  </si>
  <si>
    <t>VLAN</t>
  </si>
  <si>
    <t>Macierz dyskowa</t>
  </si>
  <si>
    <t>MSA2060-ENCL-SFF</t>
  </si>
  <si>
    <t>7) Serwerownie</t>
  </si>
  <si>
    <t>Czyszczenie wnętrza szafy przy pomocy sprężonego powietrza </t>
  </si>
  <si>
    <t>Wykonanie wyniesionych kopii zapasowych  </t>
  </si>
  <si>
    <t>Sprawdzenie i aktualizacja systemów operacyjnych </t>
  </si>
  <si>
    <t>Sprawdzenie wirtualizatora wraz z aktualizacjami </t>
  </si>
  <si>
    <t>Aktualizacja oprogramowania (firmware) serwerów, kart zdalnego zarządzania </t>
  </si>
  <si>
    <t>Szafy 19' - 42U</t>
  </si>
  <si>
    <t>VM</t>
  </si>
  <si>
    <t>8) Elementy drogowe wchodzące w skład sterowania ruchem </t>
  </si>
  <si>
    <t>Sprawdzenie i weryfikacja działania detektorów 8</t>
  </si>
  <si>
    <t>Sprawdzenie oporności pętli z feederem </t>
  </si>
  <si>
    <t>Sprawdzenie oporności izolacji pętli do ziemi </t>
  </si>
  <si>
    <t>Sprawdzenie logów diagnostycznych RSU (Road Site Unit) </t>
  </si>
  <si>
    <t>Sprawdzenie i przetestowanie dysku w RSU (Road Site Unit) narzędziami diagnostycznymi </t>
  </si>
  <si>
    <t>Sprawdzenie dostępności aktualizacji firmware </t>
  </si>
  <si>
    <t>Sprawdzenie lokalnego archiwum </t>
  </si>
  <si>
    <t>Obszar działania: pętle detekcyjny, detektory, komputer RSU </t>
  </si>
  <si>
    <t>Komputer przemysłowy SIMATIC IPC227E</t>
  </si>
  <si>
    <t>Karta pamięci 2GB do SIMATIC IPC227E</t>
  </si>
  <si>
    <r>
      <t xml:space="preserve">Detektor </t>
    </r>
    <r>
      <rPr>
        <sz val="10"/>
        <color theme="1"/>
        <rFont val="Calibri"/>
        <family val="2"/>
        <scheme val="minor"/>
      </rPr>
      <t>Feig VEK S4</t>
    </r>
  </si>
  <si>
    <t>9) Znaki zmiennej treści VMS  </t>
  </si>
  <si>
    <t>Sprawdzenie i przetestowanie dysku w RSU narzędziami diagnostycznymi </t>
  </si>
  <si>
    <t>Sprawdzenie matrycy LED </t>
  </si>
  <si>
    <t>Sprawdzenie czujnika jasności </t>
  </si>
  <si>
    <t>Sprawdzenie stanu mocowania znaku do konstrukcji wsporczej lub nośnej, dokręcenie mocowania </t>
  </si>
  <si>
    <t>Sprawdzenie ułożenia kabla sygnałowego i zasilającego znak, w tym sprawdzanie stanu konstrukcji wsporczych, rur przepustowych, korytek itp., po których przebiegają kable </t>
  </si>
  <si>
    <t>Sprawdzenie szczelności obudowy znaku przed dostępem wody i wilgoci, w miarę potrzeby wymiana zużytych uszczelek </t>
  </si>
  <si>
    <t>Obszar działania: znaki VMS, konstrukcje, okablowanie komunikacyjne i zasilające od szafy zasilającej </t>
  </si>
  <si>
    <t>Zestawienie znaków o zmiennej treści swobodnie programowalnych typ A</t>
  </si>
  <si>
    <t>L.P.</t>
  </si>
  <si>
    <t>Oznaczenie</t>
  </si>
  <si>
    <t>sztuki</t>
  </si>
  <si>
    <t>kilometraż</t>
  </si>
  <si>
    <t>Stacja Drogowa nr:</t>
  </si>
  <si>
    <t>Szafa przyl.</t>
  </si>
  <si>
    <t>1.</t>
  </si>
  <si>
    <t>VMS01/S01</t>
  </si>
  <si>
    <t>Grota Roweckiego*</t>
  </si>
  <si>
    <t>SD S01</t>
  </si>
  <si>
    <t>SSP S01</t>
  </si>
  <si>
    <t>2.</t>
  </si>
  <si>
    <t>VMS03/S02</t>
  </si>
  <si>
    <t>Kobierzyńska*</t>
  </si>
  <si>
    <t>SD S02</t>
  </si>
  <si>
    <t>SSP S02</t>
  </si>
  <si>
    <t>3.</t>
  </si>
  <si>
    <t>VMS02/S04</t>
  </si>
  <si>
    <t>Nowoobozowa</t>
  </si>
  <si>
    <t>SD S04</t>
  </si>
  <si>
    <t>SSP S04&amp;N07</t>
  </si>
  <si>
    <t>4.</t>
  </si>
  <si>
    <t>VMS02/S06</t>
  </si>
  <si>
    <t>Zakopiańska</t>
  </si>
  <si>
    <t>SD S06</t>
  </si>
  <si>
    <t>SSP S06&amp;N05</t>
  </si>
  <si>
    <t>VMS02/S01</t>
  </si>
  <si>
    <t>VMS32/S01</t>
  </si>
  <si>
    <t>Norynberska*</t>
  </si>
  <si>
    <t>VMS02/S02</t>
  </si>
  <si>
    <t>VMS01/S02</t>
  </si>
  <si>
    <t>Łącznica Ł-2</t>
  </si>
  <si>
    <t>5.</t>
  </si>
  <si>
    <t>VMS01/N07</t>
  </si>
  <si>
    <t>0+820</t>
  </si>
  <si>
    <t>SD N07</t>
  </si>
  <si>
    <t>6.</t>
  </si>
  <si>
    <t>VMS02/N07</t>
  </si>
  <si>
    <t>7.</t>
  </si>
  <si>
    <t>VMS01/S04</t>
  </si>
  <si>
    <t>8.</t>
  </si>
  <si>
    <t>VMS01/S06</t>
  </si>
  <si>
    <t>1 +704</t>
  </si>
  <si>
    <t>9.</t>
  </si>
  <si>
    <t>VMS01/N05</t>
  </si>
  <si>
    <t>SD N05</t>
  </si>
  <si>
    <t>10.</t>
  </si>
  <si>
    <t>VMS01/N02</t>
  </si>
  <si>
    <t>2+844</t>
  </si>
  <si>
    <t>SD N02</t>
  </si>
  <si>
    <t>SSP S09&amp;N02</t>
  </si>
  <si>
    <t>11.</t>
  </si>
  <si>
    <t>VMS01/N01</t>
  </si>
  <si>
    <t>Herberta*</t>
  </si>
  <si>
    <t>SD N01</t>
  </si>
  <si>
    <t>SSP S10&amp;N01</t>
  </si>
  <si>
    <t>12.</t>
  </si>
  <si>
    <t>VMS03/N01</t>
  </si>
  <si>
    <t>Witosa*</t>
  </si>
  <si>
    <t>10) Sterowniki drogowe i sygnalizatory</t>
  </si>
  <si>
    <t>Kontrola/test wyłącznika bezpieczeństwa </t>
  </si>
  <si>
    <t>Kontrola działania pulpitu sterowania ręcznego i wyświetlacza </t>
  </si>
  <si>
    <t>Wprowadzanie poprawek oprogramowania sprzętowego (firmware) </t>
  </si>
  <si>
    <t>Weryfikacja stanu sterownika poprzez wbudowany interfejs webowy </t>
  </si>
  <si>
    <t>Sprawdzenie ułożenia kabla sygnałowego i zasilającego </t>
  </si>
  <si>
    <t>Sprawdzenie stanu konstrukcji wsporczych </t>
  </si>
  <si>
    <t>Obszar działania: sterowniki drogowe, sygnalizatory, konstrukcje, okablowanie monitorujące i zasilające od szafy zasilającej </t>
  </si>
  <si>
    <r>
      <t>Tabela 6.</t>
    </r>
    <r>
      <rPr>
        <sz val="9"/>
        <rFont val="Calibri"/>
        <family val="2"/>
        <scheme val="minor"/>
      </rPr>
      <t xml:space="preserve"> Zestawienie sygnalizatorów S1 300mm</t>
    </r>
  </si>
  <si>
    <t>SK 01÷02/S05</t>
  </si>
  <si>
    <t>0+897</t>
  </si>
  <si>
    <t>SD S05</t>
  </si>
  <si>
    <t>SSP S05&amp;N06</t>
  </si>
  <si>
    <t>SK 03/S05</t>
  </si>
  <si>
    <t>Ł-4b 0+160,5</t>
  </si>
  <si>
    <t>SK 04÷05/S05</t>
  </si>
  <si>
    <t>TD-04</t>
  </si>
  <si>
    <t>SK 01÷02/N05</t>
  </si>
  <si>
    <t>1+635</t>
  </si>
  <si>
    <t>SK 03/N05</t>
  </si>
  <si>
    <t>Ł-5b 0+049,5</t>
  </si>
  <si>
    <t>SK 04÷05/N05</t>
  </si>
  <si>
    <t>SK 01÷02/S07</t>
  </si>
  <si>
    <t>1+901,5</t>
  </si>
  <si>
    <t>SD S07</t>
  </si>
  <si>
    <t>SSP S07&amp;N04</t>
  </si>
  <si>
    <t>SK 03/S07</t>
  </si>
  <si>
    <t>1+925,5</t>
  </si>
  <si>
    <t>SK 01÷02/S07a</t>
  </si>
  <si>
    <t>TD-10</t>
  </si>
  <si>
    <t>SD S07a</t>
  </si>
  <si>
    <t>SSP S07a/N04a</t>
  </si>
  <si>
    <t>SK 01÷02/S08</t>
  </si>
  <si>
    <t>2+773</t>
  </si>
  <si>
    <t>SD S08</t>
  </si>
  <si>
    <t>SSP S08/N03</t>
  </si>
  <si>
    <t>SK 01÷02/N03</t>
  </si>
  <si>
    <t>2+801</t>
  </si>
  <si>
    <t>SD N03</t>
  </si>
  <si>
    <t>SK 03/N03</t>
  </si>
  <si>
    <t>Ł-7b 0+276,4</t>
  </si>
  <si>
    <t>SK 04÷05/N03</t>
  </si>
  <si>
    <t>SK 01÷02/S09</t>
  </si>
  <si>
    <t>TD-12</t>
  </si>
  <si>
    <t>SD S09</t>
  </si>
  <si>
    <t>SSP S09/N02</t>
  </si>
  <si>
    <t>SK 01÷02/N01</t>
  </si>
  <si>
    <t>3+235,6</t>
  </si>
  <si>
    <t>SSP S10/N01</t>
  </si>
  <si>
    <t>13.</t>
  </si>
  <si>
    <t>SK 03÷04/N01</t>
  </si>
  <si>
    <t>Tabela 7. Zestawienie sygnalizatorów S3 300mm</t>
  </si>
  <si>
    <t>SK 01÷02/S03</t>
  </si>
  <si>
    <t>Ł-2 324,3</t>
  </si>
  <si>
    <t>SD S03</t>
  </si>
  <si>
    <t>SSP S03</t>
  </si>
  <si>
    <t>Tabela 8. Zestawienie sygnalizatorów tramwajowych (szczegóły w projekcie SZRT)</t>
  </si>
  <si>
    <t>ST 01÷02/TT09</t>
  </si>
  <si>
    <t>Portal zachodni</t>
  </si>
  <si>
    <t>-</t>
  </si>
  <si>
    <t>PLC CZTO-A</t>
  </si>
  <si>
    <t>ST 03÷04/TT09</t>
  </si>
  <si>
    <t>Peron strona zachodnia</t>
  </si>
  <si>
    <t>ST 05÷06/TT09</t>
  </si>
  <si>
    <t>Peron strona wschodnia</t>
  </si>
  <si>
    <t>ST 07÷08/TT09</t>
  </si>
  <si>
    <t>Portal wschodni</t>
  </si>
  <si>
    <t xml:space="preserve"> Siemens Sitraffic C940ES</t>
  </si>
  <si>
    <t>sterownik an skrzyzowaniach</t>
  </si>
  <si>
    <t>11) Stacje meteorologiczne MS</t>
  </si>
  <si>
    <t>Sprawdzenie i weryfikacja działania czujników pomiarowych </t>
  </si>
  <si>
    <t>Kalibracja czujników pomiarowych </t>
  </si>
  <si>
    <t>Mycie i czyszczenie czujników </t>
  </si>
  <si>
    <t>Sprawdzenie stanu czujnika </t>
  </si>
  <si>
    <t>Sprawdzenie stanu mocowania czujnika do konstrukcji wsporczej lub nośnej, dokręcenie mocowania </t>
  </si>
  <si>
    <t>Sprawdzanie stanu konstrukcji wsporczych, rur przepustowych, korytek itp., po których przebiegają kable </t>
  </si>
  <si>
    <t>Sprawdzenie szczelności obudowy czujnika przed dostępem wody i wilgoci, w miarę potrzeby wymiana zużytych uszczelek </t>
  </si>
  <si>
    <t>Obszar działania: czujniki, konstrukcja, okablowanie sygnałowe i zasilające od szafy zasilającej </t>
  </si>
  <si>
    <t>12) Szlabany</t>
  </si>
  <si>
    <t>Sprawdzenie wizualne sprzętu i wyposażenia </t>
  </si>
  <si>
    <t>Sprawdzenie mechanizmu podnoszenia i zamykania szlabanu </t>
  </si>
  <si>
    <t>Smarowanie </t>
  </si>
  <si>
    <t>Obszar działania: szlaban, okablowanie sygnałowe i zasilające od szafy zasilającej </t>
  </si>
  <si>
    <t>Zap.01/S03</t>
  </si>
  <si>
    <t>Łącznica  Ł2</t>
  </si>
  <si>
    <t>Zap.01÷02/S05</t>
  </si>
  <si>
    <t>0+898,7</t>
  </si>
  <si>
    <t>Zap.03/S05</t>
  </si>
  <si>
    <t>Ł-4b 0+162,5</t>
  </si>
  <si>
    <t>Zap. 01÷02/N05</t>
  </si>
  <si>
    <t>1+630</t>
  </si>
  <si>
    <t>Zap.03/N05</t>
  </si>
  <si>
    <t>Ł-5b 0+047</t>
  </si>
  <si>
    <t>Zap.01÷02/S07</t>
  </si>
  <si>
    <t>1+910</t>
  </si>
  <si>
    <t>Zap.03/S07</t>
  </si>
  <si>
    <t xml:space="preserve">1+927 </t>
  </si>
  <si>
    <t>Zap.01÷02/S08</t>
  </si>
  <si>
    <t>2+774,8</t>
  </si>
  <si>
    <t>Zap.01÷02/N03</t>
  </si>
  <si>
    <t>2+796</t>
  </si>
  <si>
    <t>Zap. 03/N03</t>
  </si>
  <si>
    <t>Ł-7b 0+278</t>
  </si>
  <si>
    <t>3+236</t>
  </si>
  <si>
    <t>13) System pomiaru CO, NO, Widoczności, Kierunki i Prędkości Wiatru </t>
  </si>
  <si>
    <t>Sprawdzenie stanu kabla sygnałowego i zasilającego czujników</t>
  </si>
  <si>
    <t> Obszar działania: czujniki, konstrukcje mocujące, okablowanie zasilające i monitorujące </t>
  </si>
  <si>
    <t>Urządzenie</t>
  </si>
  <si>
    <t>ilość</t>
  </si>
  <si>
    <t>Zestaw do pomiaru prędkości przepływu powietrza Sick 200HM lub równoważny</t>
  </si>
  <si>
    <t>Analizator CO/NO/przejrzystości powietrza Codel TunnelTech201 z uchwytem do celki kalibracyjnej lub równoważny</t>
  </si>
  <si>
    <t xml:space="preserve">Celka kalibracyjna przejrzystości Codel lub równoważny </t>
  </si>
  <si>
    <t>Celka kalibracyjna Codel dla pomiaru CO/NO lub równoważny</t>
  </si>
  <si>
    <t>14) System sterowania ruchem SZRT</t>
  </si>
  <si>
    <t>Czyszczenie czujnikow kola</t>
  </si>
  <si>
    <t>Zestawienie sprzetowe</t>
  </si>
  <si>
    <t>Czujnik koła RSR180</t>
  </si>
  <si>
    <t>Jarzmo mocujące czujnik koła wraz z osłoną – wersja spawana do szyjki szyny Ri60N – SK420</t>
  </si>
  <si>
    <t>Symulator koła PB200</t>
  </si>
  <si>
    <t>15) Przegląd Roczny PPoż</t>
  </si>
  <si>
    <t>Przegląd roczny system PPoż, Fibrolaser, SIUP ROute+, DSO zgodnie z rozporządzeniem</t>
  </si>
  <si>
    <t>17) Rezerwa na cześci zamienne</t>
  </si>
  <si>
    <t>5% rezerwy na cześci zamienne</t>
  </si>
  <si>
    <t>SUMA CAŁKOWITA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</si>
</sst>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444444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2D2D2D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charset val="238"/>
      <scheme val="minor"/>
    </font>
    <font>
      <i/>
      <sz val="10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b/>
      <sz val="10"/>
      <color rgb="FF444444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7" fillId="0" borderId="0" xfId="0" applyFont="1" applyAlignment="1">
      <alignment horizontal="left"/>
    </xf>
    <xf numFmtId="164" fontId="6" fillId="2" borderId="3" xfId="0" applyNumberFormat="1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indent="3"/>
    </xf>
    <xf numFmtId="0" fontId="14" fillId="2" borderId="1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/>
    </xf>
    <xf numFmtId="0" fontId="16" fillId="2" borderId="3" xfId="0" applyFont="1" applyFill="1" applyBorder="1"/>
    <xf numFmtId="0" fontId="16" fillId="2" borderId="6" xfId="0" applyFont="1" applyFill="1" applyBorder="1"/>
    <xf numFmtId="0" fontId="17" fillId="2" borderId="3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wrapText="1"/>
    </xf>
    <xf numFmtId="0" fontId="17" fillId="2" borderId="3" xfId="0" applyFont="1" applyFill="1" applyBorder="1" applyAlignment="1">
      <alignment vertical="center"/>
    </xf>
    <xf numFmtId="0" fontId="18" fillId="2" borderId="3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left" vertical="center" wrapText="1"/>
    </xf>
    <xf numFmtId="0" fontId="12" fillId="2" borderId="12" xfId="0" applyFont="1" applyFill="1" applyBorder="1" applyAlignment="1">
      <alignment horizontal="left" vertical="center"/>
    </xf>
    <xf numFmtId="0" fontId="12" fillId="2" borderId="12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right"/>
    </xf>
    <xf numFmtId="0" fontId="16" fillId="2" borderId="14" xfId="0" applyFont="1" applyFill="1" applyBorder="1"/>
    <xf numFmtId="0" fontId="17" fillId="0" borderId="3" xfId="0" applyFont="1" applyBorder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164" fontId="21" fillId="0" borderId="2" xfId="0" applyNumberFormat="1" applyFont="1" applyBorder="1"/>
    <xf numFmtId="0" fontId="7" fillId="0" borderId="0" xfId="0" applyFont="1" applyAlignment="1">
      <alignment horizontal="left" wrapText="1"/>
    </xf>
    <xf numFmtId="164" fontId="22" fillId="0" borderId="0" xfId="0" applyNumberFormat="1" applyFont="1" applyAlignment="1">
      <alignment horizontal="left"/>
    </xf>
    <xf numFmtId="0" fontId="3" fillId="4" borderId="1" xfId="0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164" fontId="7" fillId="0" borderId="0" xfId="0" applyNumberFormat="1" applyFont="1" applyAlignment="1">
      <alignment horizontal="left"/>
    </xf>
    <xf numFmtId="0" fontId="8" fillId="2" borderId="3" xfId="0" applyFont="1" applyFill="1" applyBorder="1" applyAlignment="1">
      <alignment horizontal="left" vertical="center"/>
    </xf>
    <xf numFmtId="0" fontId="9" fillId="2" borderId="4" xfId="0" applyFont="1" applyFill="1" applyBorder="1"/>
    <xf numFmtId="0" fontId="9" fillId="2" borderId="7" xfId="0" applyFont="1" applyFill="1" applyBorder="1"/>
    <xf numFmtId="0" fontId="9" fillId="2" borderId="12" xfId="0" applyFont="1" applyFill="1" applyBorder="1"/>
    <xf numFmtId="0" fontId="9" fillId="2" borderId="8" xfId="0" applyFont="1" applyFill="1" applyBorder="1"/>
    <xf numFmtId="0" fontId="9" fillId="2" borderId="10" xfId="0" applyFont="1" applyFill="1" applyBorder="1"/>
    <xf numFmtId="0" fontId="9" fillId="0" borderId="24" xfId="0" applyFont="1" applyBorder="1" applyAlignment="1">
      <alignment wrapText="1"/>
    </xf>
    <xf numFmtId="0" fontId="9" fillId="0" borderId="0" xfId="0" applyFont="1" applyAlignment="1">
      <alignment wrapText="1"/>
    </xf>
    <xf numFmtId="0" fontId="12" fillId="2" borderId="3" xfId="0" applyFont="1" applyFill="1" applyBorder="1" applyAlignment="1">
      <alignment horizontal="left" vertical="center" indent="5"/>
    </xf>
    <xf numFmtId="0" fontId="12" fillId="3" borderId="1" xfId="0" applyFont="1" applyFill="1" applyBorder="1" applyAlignment="1">
      <alignment horizontal="left" vertical="center"/>
    </xf>
    <xf numFmtId="0" fontId="3" fillId="2" borderId="6" xfId="0" applyFont="1" applyFill="1" applyBorder="1"/>
    <xf numFmtId="0" fontId="3" fillId="2" borderId="11" xfId="0" applyFont="1" applyFill="1" applyBorder="1"/>
    <xf numFmtId="0" fontId="3" fillId="2" borderId="9" xfId="0" applyFont="1" applyFill="1" applyBorder="1"/>
    <xf numFmtId="0" fontId="3" fillId="0" borderId="23" xfId="0" applyFont="1" applyBorder="1" applyAlignment="1">
      <alignment wrapText="1"/>
    </xf>
    <xf numFmtId="0" fontId="12" fillId="2" borderId="3" xfId="0" applyFont="1" applyFill="1" applyBorder="1" applyAlignment="1">
      <alignment vertical="center"/>
    </xf>
    <xf numFmtId="0" fontId="12" fillId="2" borderId="3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164" fontId="6" fillId="2" borderId="3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 wrapText="1"/>
    </xf>
    <xf numFmtId="0" fontId="15" fillId="2" borderId="3" xfId="0" applyFont="1" applyFill="1" applyBorder="1" applyAlignment="1">
      <alignment horizontal="left" vertical="center"/>
    </xf>
    <xf numFmtId="0" fontId="15" fillId="2" borderId="6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12" fillId="2" borderId="6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 wrapText="1"/>
    </xf>
    <xf numFmtId="0" fontId="24" fillId="2" borderId="3" xfId="0" applyFont="1" applyFill="1" applyBorder="1" applyAlignment="1">
      <alignment horizontal="left" vertical="center"/>
    </xf>
    <xf numFmtId="0" fontId="24" fillId="2" borderId="3" xfId="0" applyFont="1" applyFill="1" applyBorder="1" applyAlignment="1">
      <alignment horizontal="left" vertical="center" wrapText="1"/>
    </xf>
    <xf numFmtId="0" fontId="24" fillId="2" borderId="6" xfId="0" applyFont="1" applyFill="1" applyBorder="1" applyAlignment="1">
      <alignment horizontal="left" vertical="center"/>
    </xf>
    <xf numFmtId="0" fontId="25" fillId="2" borderId="3" xfId="0" applyFont="1" applyFill="1" applyBorder="1" applyAlignment="1">
      <alignment horizontal="left" vertical="center"/>
    </xf>
    <xf numFmtId="0" fontId="12" fillId="2" borderId="14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/>
    </xf>
    <xf numFmtId="0" fontId="12" fillId="2" borderId="8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13" fillId="2" borderId="12" xfId="0" applyFont="1" applyFill="1" applyBorder="1" applyAlignment="1">
      <alignment horizontal="left" vertical="center"/>
    </xf>
    <xf numFmtId="0" fontId="8" fillId="2" borderId="11" xfId="0" applyFont="1" applyFill="1" applyBorder="1" applyAlignment="1">
      <alignment horizontal="left" vertical="center"/>
    </xf>
    <xf numFmtId="164" fontId="1" fillId="2" borderId="3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2" borderId="3" xfId="0" applyFont="1" applyFill="1" applyBorder="1" applyAlignment="1">
      <alignment horizontal="left"/>
    </xf>
    <xf numFmtId="164" fontId="1" fillId="2" borderId="3" xfId="0" applyNumberFormat="1" applyFont="1" applyFill="1" applyBorder="1" applyAlignment="1">
      <alignment horizontal="left"/>
    </xf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/>
    <xf numFmtId="0" fontId="1" fillId="2" borderId="14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6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9" fontId="1" fillId="0" borderId="1" xfId="0" applyNumberFormat="1" applyFont="1" applyBorder="1" applyAlignment="1">
      <alignment horizontal="left" wrapText="1"/>
    </xf>
    <xf numFmtId="9" fontId="1" fillId="0" borderId="1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164" fontId="1" fillId="0" borderId="25" xfId="0" applyNumberFormat="1" applyFont="1" applyBorder="1" applyAlignment="1">
      <alignment horizontal="left"/>
    </xf>
    <xf numFmtId="0" fontId="1" fillId="0" borderId="0" xfId="0" applyFont="1" applyAlignment="1">
      <alignment horizontal="left" wrapText="1"/>
    </xf>
    <xf numFmtId="164" fontId="1" fillId="0" borderId="0" xfId="0" applyNumberFormat="1" applyFont="1" applyAlignment="1">
      <alignment horizontal="left"/>
    </xf>
    <xf numFmtId="0" fontId="3" fillId="2" borderId="17" xfId="0" applyFont="1" applyFill="1" applyBorder="1" applyAlignment="1">
      <alignment horizontal="left" vertical="center"/>
    </xf>
    <xf numFmtId="0" fontId="9" fillId="2" borderId="17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6" fillId="2" borderId="16" xfId="0" applyFont="1" applyFill="1" applyBorder="1" applyAlignment="1">
      <alignment horizontal="left" vertical="center"/>
    </xf>
    <xf numFmtId="164" fontId="6" fillId="2" borderId="16" xfId="0" applyNumberFormat="1" applyFont="1" applyFill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4" borderId="26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22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164" fontId="1" fillId="2" borderId="20" xfId="0" applyNumberFormat="1" applyFont="1" applyFill="1" applyBorder="1" applyAlignment="1">
      <alignment horizontal="left" vertical="center"/>
    </xf>
    <xf numFmtId="164" fontId="1" fillId="2" borderId="4" xfId="0" applyNumberFormat="1" applyFont="1" applyFill="1" applyBorder="1" applyAlignment="1">
      <alignment horizontal="left" vertical="center"/>
    </xf>
    <xf numFmtId="164" fontId="1" fillId="2" borderId="10" xfId="0" applyNumberFormat="1" applyFont="1" applyFill="1" applyBorder="1" applyAlignment="1">
      <alignment horizontal="left" vertical="center"/>
    </xf>
    <xf numFmtId="164" fontId="1" fillId="2" borderId="21" xfId="0" applyNumberFormat="1" applyFont="1" applyFill="1" applyBorder="1" applyAlignment="1">
      <alignment horizontal="left" vertical="center"/>
    </xf>
    <xf numFmtId="164" fontId="1" fillId="2" borderId="0" xfId="0" applyNumberFormat="1" applyFont="1" applyFill="1" applyAlignment="1">
      <alignment horizontal="left" vertical="center"/>
    </xf>
    <xf numFmtId="164" fontId="1" fillId="2" borderId="5" xfId="0" applyNumberFormat="1" applyFont="1" applyFill="1" applyBorder="1" applyAlignment="1">
      <alignment horizontal="left" vertical="center"/>
    </xf>
    <xf numFmtId="164" fontId="1" fillId="2" borderId="22" xfId="0" applyNumberFormat="1" applyFont="1" applyFill="1" applyBorder="1" applyAlignment="1">
      <alignment horizontal="left" vertical="center"/>
    </xf>
    <xf numFmtId="164" fontId="1" fillId="2" borderId="12" xfId="0" applyNumberFormat="1" applyFont="1" applyFill="1" applyBorder="1" applyAlignment="1">
      <alignment horizontal="left" vertical="center"/>
    </xf>
    <xf numFmtId="164" fontId="1" fillId="2" borderId="13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164" fontId="1" fillId="2" borderId="9" xfId="0" applyNumberFormat="1" applyFont="1" applyFill="1" applyBorder="1" applyAlignment="1">
      <alignment horizontal="left" vertical="center"/>
    </xf>
    <xf numFmtId="164" fontId="1" fillId="2" borderId="15" xfId="0" applyNumberFormat="1" applyFont="1" applyFill="1" applyBorder="1" applyAlignment="1">
      <alignment horizontal="left" vertical="center"/>
    </xf>
    <xf numFmtId="164" fontId="1" fillId="2" borderId="11" xfId="0" applyNumberFormat="1" applyFont="1" applyFill="1" applyBorder="1" applyAlignment="1">
      <alignment horizontal="left" vertical="center"/>
    </xf>
    <xf numFmtId="164" fontId="6" fillId="2" borderId="9" xfId="0" applyNumberFormat="1" applyFont="1" applyFill="1" applyBorder="1" applyAlignment="1">
      <alignment horizontal="left" vertical="center"/>
    </xf>
    <xf numFmtId="164" fontId="6" fillId="2" borderId="4" xfId="0" applyNumberFormat="1" applyFont="1" applyFill="1" applyBorder="1" applyAlignment="1">
      <alignment horizontal="left" vertical="center"/>
    </xf>
    <xf numFmtId="164" fontId="6" fillId="2" borderId="10" xfId="0" applyNumberFormat="1" applyFont="1" applyFill="1" applyBorder="1" applyAlignment="1">
      <alignment horizontal="left" vertical="center"/>
    </xf>
    <xf numFmtId="164" fontId="6" fillId="2" borderId="15" xfId="0" applyNumberFormat="1" applyFont="1" applyFill="1" applyBorder="1" applyAlignment="1">
      <alignment horizontal="left" vertical="center"/>
    </xf>
    <xf numFmtId="164" fontId="6" fillId="2" borderId="0" xfId="0" applyNumberFormat="1" applyFont="1" applyFill="1" applyAlignment="1">
      <alignment horizontal="left" vertical="center"/>
    </xf>
    <xf numFmtId="164" fontId="6" fillId="2" borderId="5" xfId="0" applyNumberFormat="1" applyFont="1" applyFill="1" applyBorder="1" applyAlignment="1">
      <alignment horizontal="left" vertical="center"/>
    </xf>
    <xf numFmtId="164" fontId="6" fillId="2" borderId="11" xfId="0" applyNumberFormat="1" applyFont="1" applyFill="1" applyBorder="1" applyAlignment="1">
      <alignment horizontal="left" vertical="center"/>
    </xf>
    <xf numFmtId="164" fontId="6" fillId="2" borderId="12" xfId="0" applyNumberFormat="1" applyFont="1" applyFill="1" applyBorder="1" applyAlignment="1">
      <alignment horizontal="left" vertical="center"/>
    </xf>
    <xf numFmtId="164" fontId="6" fillId="2" borderId="13" xfId="0" applyNumberFormat="1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2" borderId="17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left" vertical="center" wrapText="1"/>
    </xf>
    <xf numFmtId="0" fontId="12" fillId="3" borderId="6" xfId="0" applyFont="1" applyFill="1" applyBorder="1" applyAlignment="1">
      <alignment horizontal="left" vertical="center" wrapText="1"/>
    </xf>
    <xf numFmtId="0" fontId="12" fillId="3" borderId="16" xfId="0" applyFont="1" applyFill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/>
    </xf>
    <xf numFmtId="0" fontId="20" fillId="2" borderId="6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19" fillId="2" borderId="6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6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3" fillId="2" borderId="9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3" fillId="2" borderId="11" xfId="0" applyFont="1" applyFill="1" applyBorder="1" applyAlignment="1">
      <alignment horizontal="left" vertical="center"/>
    </xf>
    <xf numFmtId="0" fontId="13" fillId="2" borderId="1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6" xfId="0" applyFont="1" applyFill="1" applyBorder="1" applyAlignment="1">
      <alignment horizontal="left" vertical="center"/>
    </xf>
    <xf numFmtId="0" fontId="27" fillId="0" borderId="0" xfId="0" applyFont="1" applyAlignment="1">
      <alignment horizontal="center"/>
    </xf>
    <xf numFmtId="0" fontId="17" fillId="2" borderId="3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2" borderId="3" xfId="0" applyFont="1" applyFill="1" applyBorder="1" applyAlignment="1">
      <alignment vertical="center"/>
    </xf>
    <xf numFmtId="0" fontId="16" fillId="2" borderId="9" xfId="0" applyFont="1" applyFill="1" applyBorder="1" applyAlignment="1">
      <alignment horizontal="center"/>
    </xf>
    <xf numFmtId="0" fontId="16" fillId="2" borderId="4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12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94"/>
  <sheetViews>
    <sheetView tabSelected="1" zoomScaleNormal="100" workbookViewId="0">
      <pane xSplit="1" topLeftCell="B1" activePane="topRight" state="frozen"/>
      <selection pane="topRight" activeCell="L4" sqref="L4"/>
    </sheetView>
  </sheetViews>
  <sheetFormatPr defaultColWidth="8.85546875" defaultRowHeight="15" x14ac:dyDescent="0.25"/>
  <cols>
    <col min="1" max="1" width="70.140625" style="1" customWidth="1"/>
    <col min="2" max="2" width="54.42578125" style="29" customWidth="1"/>
    <col min="3" max="3" width="35.85546875" style="1" bestFit="1" customWidth="1"/>
    <col min="4" max="4" width="12.42578125" style="1" customWidth="1"/>
    <col min="5" max="5" width="15.28515625" style="1" customWidth="1"/>
    <col min="6" max="6" width="12.28515625" style="1" customWidth="1"/>
    <col min="7" max="7" width="20" style="1" customWidth="1"/>
    <col min="8" max="8" width="13.42578125" style="1" customWidth="1"/>
    <col min="9" max="9" width="19" style="1" bestFit="1" customWidth="1"/>
    <col min="10" max="10" width="16.28515625" style="33" customWidth="1"/>
    <col min="11" max="11" width="15.42578125" style="1" customWidth="1"/>
    <col min="12" max="12" width="20" style="1" customWidth="1"/>
    <col min="13" max="16384" width="8.85546875" style="1"/>
  </cols>
  <sheetData>
    <row r="1" spans="1:12" ht="18.75" x14ac:dyDescent="0.3">
      <c r="A1" s="229" t="s">
        <v>0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</row>
    <row r="3" spans="1:12" s="79" customFormat="1" ht="47.25" x14ac:dyDescent="0.25">
      <c r="A3" s="139" t="s">
        <v>1</v>
      </c>
      <c r="B3" s="140" t="s">
        <v>2</v>
      </c>
      <c r="C3" s="140" t="s">
        <v>3</v>
      </c>
      <c r="D3" s="140" t="s">
        <v>4</v>
      </c>
      <c r="E3" s="140" t="s">
        <v>5</v>
      </c>
      <c r="F3" s="140" t="s">
        <v>6</v>
      </c>
      <c r="G3" s="141" t="s">
        <v>7</v>
      </c>
      <c r="H3" s="141" t="s">
        <v>8</v>
      </c>
      <c r="I3" s="141" t="s">
        <v>9</v>
      </c>
      <c r="J3" s="142" t="s">
        <v>10</v>
      </c>
      <c r="K3" s="141" t="s">
        <v>11</v>
      </c>
      <c r="L3" s="143" t="s">
        <v>12</v>
      </c>
    </row>
    <row r="4" spans="1:12" ht="32.25" thickBot="1" x14ac:dyDescent="0.3">
      <c r="A4" s="133" t="s">
        <v>13</v>
      </c>
      <c r="B4" s="134"/>
      <c r="C4" s="134"/>
      <c r="D4" s="134"/>
      <c r="E4" s="134"/>
      <c r="F4" s="134"/>
      <c r="G4" s="59"/>
      <c r="H4" s="135"/>
      <c r="I4" s="135"/>
      <c r="J4" s="136"/>
      <c r="K4" s="137">
        <v>1</v>
      </c>
      <c r="L4" s="138">
        <v>0</v>
      </c>
    </row>
    <row r="5" spans="1:12" x14ac:dyDescent="0.25">
      <c r="A5" s="57" t="s">
        <v>14</v>
      </c>
      <c r="B5" s="57" t="s">
        <v>15</v>
      </c>
      <c r="C5" s="57" t="s">
        <v>15</v>
      </c>
      <c r="D5" s="57" t="s">
        <v>16</v>
      </c>
      <c r="E5" s="57" t="s">
        <v>15</v>
      </c>
      <c r="F5" s="57" t="s">
        <v>15</v>
      </c>
      <c r="G5" s="54">
        <v>16</v>
      </c>
      <c r="H5" s="55">
        <v>2</v>
      </c>
      <c r="I5" s="55">
        <v>4</v>
      </c>
      <c r="J5" s="56">
        <f>((G5*H5)*I5)*L4</f>
        <v>0</v>
      </c>
      <c r="K5" s="97">
        <f>J5*$K$4</f>
        <v>0</v>
      </c>
      <c r="L5" s="98"/>
    </row>
    <row r="6" spans="1:12" x14ac:dyDescent="0.25">
      <c r="A6" s="57" t="s">
        <v>17</v>
      </c>
      <c r="B6" s="57" t="s">
        <v>15</v>
      </c>
      <c r="C6" s="57" t="s">
        <v>15</v>
      </c>
      <c r="D6" s="57" t="s">
        <v>16</v>
      </c>
      <c r="E6" s="57" t="s">
        <v>15</v>
      </c>
      <c r="F6" s="58" t="s">
        <v>15</v>
      </c>
      <c r="G6" s="54">
        <v>1</v>
      </c>
      <c r="H6" s="55">
        <v>2</v>
      </c>
      <c r="I6" s="55">
        <v>4</v>
      </c>
      <c r="J6" s="56">
        <f t="shared" ref="J6:J15" si="0">((G6*H6)*I6)*$L$4</f>
        <v>0</v>
      </c>
      <c r="K6" s="97">
        <f>J6*$K$4</f>
        <v>0</v>
      </c>
      <c r="L6" s="98"/>
    </row>
    <row r="7" spans="1:12" x14ac:dyDescent="0.25">
      <c r="A7" s="57" t="s">
        <v>18</v>
      </c>
      <c r="B7" s="57" t="s">
        <v>15</v>
      </c>
      <c r="C7" s="57" t="s">
        <v>15</v>
      </c>
      <c r="D7" s="57" t="s">
        <v>16</v>
      </c>
      <c r="E7" s="57" t="s">
        <v>15</v>
      </c>
      <c r="F7" s="57" t="s">
        <v>15</v>
      </c>
      <c r="G7" s="54">
        <v>4</v>
      </c>
      <c r="H7" s="55">
        <v>2</v>
      </c>
      <c r="I7" s="55">
        <v>4</v>
      </c>
      <c r="J7" s="56">
        <f t="shared" si="0"/>
        <v>0</v>
      </c>
      <c r="K7" s="97">
        <f t="shared" ref="K7:K48" si="1">J7*$K$4</f>
        <v>0</v>
      </c>
      <c r="L7" s="98"/>
    </row>
    <row r="8" spans="1:12" x14ac:dyDescent="0.25">
      <c r="A8" s="57" t="s">
        <v>19</v>
      </c>
      <c r="B8" s="57" t="s">
        <v>15</v>
      </c>
      <c r="C8" s="57" t="s">
        <v>15</v>
      </c>
      <c r="D8" s="57" t="s">
        <v>16</v>
      </c>
      <c r="E8" s="57" t="s">
        <v>15</v>
      </c>
      <c r="F8" s="57" t="s">
        <v>15</v>
      </c>
      <c r="G8" s="54">
        <v>4</v>
      </c>
      <c r="H8" s="55">
        <v>2</v>
      </c>
      <c r="I8" s="55">
        <v>4</v>
      </c>
      <c r="J8" s="56">
        <f t="shared" si="0"/>
        <v>0</v>
      </c>
      <c r="K8" s="97">
        <f t="shared" si="1"/>
        <v>0</v>
      </c>
      <c r="L8" s="98"/>
    </row>
    <row r="9" spans="1:12" x14ac:dyDescent="0.25">
      <c r="A9" s="57" t="s">
        <v>20</v>
      </c>
      <c r="B9" s="57" t="s">
        <v>16</v>
      </c>
      <c r="C9" s="57" t="s">
        <v>15</v>
      </c>
      <c r="D9" s="57" t="s">
        <v>15</v>
      </c>
      <c r="E9" s="57" t="s">
        <v>15</v>
      </c>
      <c r="F9" s="57" t="s">
        <v>15</v>
      </c>
      <c r="G9" s="54">
        <v>2</v>
      </c>
      <c r="H9" s="55">
        <v>2</v>
      </c>
      <c r="I9" s="55">
        <v>56</v>
      </c>
      <c r="J9" s="56">
        <f t="shared" si="0"/>
        <v>0</v>
      </c>
      <c r="K9" s="97">
        <f t="shared" si="1"/>
        <v>0</v>
      </c>
      <c r="L9" s="98"/>
    </row>
    <row r="10" spans="1:12" ht="25.5" x14ac:dyDescent="0.25">
      <c r="A10" s="57" t="s">
        <v>21</v>
      </c>
      <c r="B10" s="57" t="s">
        <v>15</v>
      </c>
      <c r="C10" s="57" t="s">
        <v>15</v>
      </c>
      <c r="D10" s="57" t="s">
        <v>16</v>
      </c>
      <c r="E10" s="57" t="s">
        <v>15</v>
      </c>
      <c r="F10" s="57" t="s">
        <v>15</v>
      </c>
      <c r="G10" s="54">
        <v>8</v>
      </c>
      <c r="H10" s="55">
        <v>2</v>
      </c>
      <c r="I10" s="55">
        <v>4</v>
      </c>
      <c r="J10" s="56">
        <f>((G10*H10)*I10)*$L$4</f>
        <v>0</v>
      </c>
      <c r="K10" s="97">
        <f t="shared" si="1"/>
        <v>0</v>
      </c>
      <c r="L10" s="98"/>
    </row>
    <row r="11" spans="1:12" x14ac:dyDescent="0.25">
      <c r="A11" s="57" t="s">
        <v>22</v>
      </c>
      <c r="B11" s="57" t="s">
        <v>15</v>
      </c>
      <c r="C11" s="57" t="s">
        <v>15</v>
      </c>
      <c r="D11" s="57" t="s">
        <v>16</v>
      </c>
      <c r="E11" s="58" t="s">
        <v>15</v>
      </c>
      <c r="F11" s="58" t="s">
        <v>15</v>
      </c>
      <c r="G11" s="54">
        <v>2</v>
      </c>
      <c r="H11" s="55">
        <v>2</v>
      </c>
      <c r="I11" s="55">
        <v>4</v>
      </c>
      <c r="J11" s="56">
        <f>((G11*H11)*I11)*$L$4</f>
        <v>0</v>
      </c>
      <c r="K11" s="97">
        <f t="shared" si="1"/>
        <v>0</v>
      </c>
      <c r="L11" s="98"/>
    </row>
    <row r="12" spans="1:12" x14ac:dyDescent="0.25">
      <c r="A12" s="57" t="s">
        <v>23</v>
      </c>
      <c r="B12" s="57" t="s">
        <v>15</v>
      </c>
      <c r="C12" s="57" t="s">
        <v>15</v>
      </c>
      <c r="D12" s="57" t="s">
        <v>16</v>
      </c>
      <c r="E12" s="57" t="s">
        <v>15</v>
      </c>
      <c r="F12" s="57" t="s">
        <v>15</v>
      </c>
      <c r="G12" s="54">
        <v>16</v>
      </c>
      <c r="H12" s="55">
        <v>1</v>
      </c>
      <c r="I12" s="55">
        <v>4</v>
      </c>
      <c r="J12" s="56">
        <f t="shared" si="0"/>
        <v>0</v>
      </c>
      <c r="K12" s="97">
        <f t="shared" si="1"/>
        <v>0</v>
      </c>
      <c r="L12" s="98"/>
    </row>
    <row r="13" spans="1:12" x14ac:dyDescent="0.25">
      <c r="A13" s="57" t="s">
        <v>24</v>
      </c>
      <c r="B13" s="57" t="s">
        <v>15</v>
      </c>
      <c r="C13" s="57" t="s">
        <v>15</v>
      </c>
      <c r="D13" s="57" t="s">
        <v>15</v>
      </c>
      <c r="E13" s="57" t="s">
        <v>16</v>
      </c>
      <c r="F13" s="57" t="s">
        <v>15</v>
      </c>
      <c r="G13" s="54">
        <v>40</v>
      </c>
      <c r="H13" s="55">
        <v>1</v>
      </c>
      <c r="I13" s="55">
        <v>2</v>
      </c>
      <c r="J13" s="56">
        <f t="shared" si="0"/>
        <v>0</v>
      </c>
      <c r="K13" s="97">
        <f>J13*$K$4</f>
        <v>0</v>
      </c>
      <c r="L13" s="98"/>
    </row>
    <row r="14" spans="1:12" x14ac:dyDescent="0.25">
      <c r="A14" s="57" t="s">
        <v>25</v>
      </c>
      <c r="B14" s="57"/>
      <c r="C14" s="57"/>
      <c r="D14" s="57"/>
      <c r="E14" s="57" t="s">
        <v>26</v>
      </c>
      <c r="F14" s="57"/>
      <c r="G14" s="54">
        <v>2</v>
      </c>
      <c r="H14" s="55">
        <v>52</v>
      </c>
      <c r="I14" s="55">
        <v>2</v>
      </c>
      <c r="J14" s="56">
        <f t="shared" si="0"/>
        <v>0</v>
      </c>
      <c r="K14" s="97">
        <f t="shared" si="1"/>
        <v>0</v>
      </c>
      <c r="L14" s="98"/>
    </row>
    <row r="15" spans="1:12" x14ac:dyDescent="0.25">
      <c r="A15" s="57" t="s">
        <v>27</v>
      </c>
      <c r="B15" s="57" t="s">
        <v>15</v>
      </c>
      <c r="C15" s="57"/>
      <c r="D15" s="57" t="s">
        <v>15</v>
      </c>
      <c r="E15" s="57" t="s">
        <v>16</v>
      </c>
      <c r="F15" s="57" t="s">
        <v>15</v>
      </c>
      <c r="G15" s="54">
        <v>8</v>
      </c>
      <c r="H15" s="55">
        <v>1</v>
      </c>
      <c r="I15" s="55">
        <v>2</v>
      </c>
      <c r="J15" s="56">
        <f t="shared" si="0"/>
        <v>0</v>
      </c>
      <c r="K15" s="97">
        <f t="shared" si="1"/>
        <v>0</v>
      </c>
      <c r="L15" s="98"/>
    </row>
    <row r="16" spans="1:12" ht="30" customHeight="1" x14ac:dyDescent="0.25">
      <c r="A16" s="53" t="s">
        <v>28</v>
      </c>
      <c r="B16" s="57"/>
      <c r="C16" s="57"/>
      <c r="D16" s="57"/>
      <c r="E16" s="57"/>
      <c r="F16" s="57"/>
      <c r="G16" s="54"/>
      <c r="H16" s="55"/>
      <c r="I16" s="55" t="s">
        <v>29</v>
      </c>
      <c r="J16" s="56">
        <f>SUM(J5:J15)</f>
        <v>0</v>
      </c>
      <c r="K16" s="97">
        <f t="shared" si="1"/>
        <v>0</v>
      </c>
      <c r="L16" s="98"/>
    </row>
    <row r="17" spans="1:12" x14ac:dyDescent="0.25">
      <c r="A17" s="3" t="s">
        <v>30</v>
      </c>
      <c r="B17" s="4" t="s">
        <v>31</v>
      </c>
      <c r="C17" s="3"/>
      <c r="D17" s="3" t="s">
        <v>32</v>
      </c>
      <c r="E17" s="3"/>
      <c r="F17" s="3"/>
      <c r="G17" s="144"/>
      <c r="H17" s="145"/>
      <c r="I17" s="145"/>
      <c r="J17" s="145"/>
      <c r="K17" s="146"/>
      <c r="L17" s="98"/>
    </row>
    <row r="18" spans="1:12" x14ac:dyDescent="0.25">
      <c r="A18" s="3" t="s">
        <v>33</v>
      </c>
      <c r="B18" s="166" t="s">
        <v>34</v>
      </c>
      <c r="C18" s="167"/>
      <c r="D18" s="3">
        <v>52</v>
      </c>
      <c r="E18" s="3"/>
      <c r="F18" s="3"/>
      <c r="G18" s="147"/>
      <c r="H18" s="148"/>
      <c r="I18" s="148"/>
      <c r="J18" s="148"/>
      <c r="K18" s="149"/>
      <c r="L18" s="98"/>
    </row>
    <row r="19" spans="1:12" x14ac:dyDescent="0.25">
      <c r="A19" s="3" t="s">
        <v>35</v>
      </c>
      <c r="B19" s="4"/>
      <c r="C19" s="3"/>
      <c r="D19" s="3">
        <v>2</v>
      </c>
      <c r="E19" s="3"/>
      <c r="F19" s="3"/>
      <c r="G19" s="147"/>
      <c r="H19" s="148"/>
      <c r="I19" s="148"/>
      <c r="J19" s="148"/>
      <c r="K19" s="149"/>
      <c r="L19" s="98"/>
    </row>
    <row r="20" spans="1:12" ht="18.75" x14ac:dyDescent="0.25">
      <c r="A20" s="51" t="s">
        <v>36</v>
      </c>
      <c r="B20" s="52"/>
      <c r="C20" s="52"/>
      <c r="D20" s="52"/>
      <c r="E20" s="52"/>
      <c r="F20" s="52"/>
      <c r="G20" s="150"/>
      <c r="H20" s="151"/>
      <c r="I20" s="151"/>
      <c r="J20" s="151"/>
      <c r="K20" s="152"/>
      <c r="L20" s="98"/>
    </row>
    <row r="21" spans="1:12" x14ac:dyDescent="0.25">
      <c r="A21" s="3" t="s">
        <v>37</v>
      </c>
      <c r="B21" s="4"/>
      <c r="C21" s="3"/>
      <c r="D21" s="3" t="s">
        <v>38</v>
      </c>
      <c r="E21" s="3"/>
      <c r="F21" s="3"/>
      <c r="G21" s="54">
        <v>1</v>
      </c>
      <c r="H21" s="55">
        <v>6</v>
      </c>
      <c r="I21" s="55">
        <v>4</v>
      </c>
      <c r="J21" s="56">
        <f t="shared" ref="J21:J27" si="2">((G21*H21)*I21)*$L$4</f>
        <v>0</v>
      </c>
      <c r="K21" s="97">
        <f t="shared" si="1"/>
        <v>0</v>
      </c>
      <c r="L21" s="98"/>
    </row>
    <row r="22" spans="1:12" x14ac:dyDescent="0.25">
      <c r="A22" s="3" t="s">
        <v>39</v>
      </c>
      <c r="B22" s="4"/>
      <c r="C22" s="3"/>
      <c r="D22" s="3" t="s">
        <v>38</v>
      </c>
      <c r="E22" s="3"/>
      <c r="F22" s="3"/>
      <c r="G22" s="54">
        <v>1</v>
      </c>
      <c r="H22" s="55">
        <v>6</v>
      </c>
      <c r="I22" s="55">
        <v>4</v>
      </c>
      <c r="J22" s="56">
        <f t="shared" si="2"/>
        <v>0</v>
      </c>
      <c r="K22" s="97">
        <f t="shared" si="1"/>
        <v>0</v>
      </c>
      <c r="L22" s="98"/>
    </row>
    <row r="23" spans="1:12" x14ac:dyDescent="0.25">
      <c r="A23" s="3" t="s">
        <v>40</v>
      </c>
      <c r="B23" s="4"/>
      <c r="C23" s="3"/>
      <c r="D23" s="3" t="s">
        <v>38</v>
      </c>
      <c r="E23" s="3"/>
      <c r="F23" s="3"/>
      <c r="G23" s="54">
        <v>1</v>
      </c>
      <c r="H23" s="55">
        <v>6</v>
      </c>
      <c r="I23" s="55">
        <v>4</v>
      </c>
      <c r="J23" s="56">
        <f t="shared" si="2"/>
        <v>0</v>
      </c>
      <c r="K23" s="97">
        <f t="shared" si="1"/>
        <v>0</v>
      </c>
      <c r="L23" s="98"/>
    </row>
    <row r="24" spans="1:12" x14ac:dyDescent="0.25">
      <c r="A24" s="3" t="s">
        <v>41</v>
      </c>
      <c r="B24" s="4"/>
      <c r="C24" s="3"/>
      <c r="D24" s="3" t="s">
        <v>38</v>
      </c>
      <c r="E24" s="3"/>
      <c r="F24" s="3"/>
      <c r="G24" s="54">
        <v>2</v>
      </c>
      <c r="H24" s="55">
        <v>8</v>
      </c>
      <c r="I24" s="55">
        <v>4</v>
      </c>
      <c r="J24" s="56">
        <f t="shared" si="2"/>
        <v>0</v>
      </c>
      <c r="K24" s="97">
        <f t="shared" si="1"/>
        <v>0</v>
      </c>
      <c r="L24" s="98"/>
    </row>
    <row r="25" spans="1:12" x14ac:dyDescent="0.25">
      <c r="A25" s="3" t="s">
        <v>42</v>
      </c>
      <c r="B25" s="4"/>
      <c r="C25" s="3"/>
      <c r="D25" s="3"/>
      <c r="E25" s="3"/>
      <c r="F25" s="3" t="s">
        <v>38</v>
      </c>
      <c r="G25" s="54">
        <v>32</v>
      </c>
      <c r="H25" s="55">
        <v>1</v>
      </c>
      <c r="I25" s="55">
        <v>1</v>
      </c>
      <c r="J25" s="56">
        <f t="shared" si="2"/>
        <v>0</v>
      </c>
      <c r="K25" s="97">
        <f t="shared" si="1"/>
        <v>0</v>
      </c>
      <c r="L25" s="98"/>
    </row>
    <row r="26" spans="1:12" x14ac:dyDescent="0.25">
      <c r="A26" s="3" t="s">
        <v>43</v>
      </c>
      <c r="B26" s="4"/>
      <c r="C26" s="3"/>
      <c r="D26" s="3"/>
      <c r="E26" s="3"/>
      <c r="F26" s="3" t="s">
        <v>38</v>
      </c>
      <c r="G26" s="54">
        <v>8</v>
      </c>
      <c r="H26" s="55">
        <v>1</v>
      </c>
      <c r="I26" s="55">
        <v>1</v>
      </c>
      <c r="J26" s="56">
        <f t="shared" si="2"/>
        <v>0</v>
      </c>
      <c r="K26" s="97">
        <f t="shared" si="1"/>
        <v>0</v>
      </c>
      <c r="L26" s="98"/>
    </row>
    <row r="27" spans="1:12" x14ac:dyDescent="0.25">
      <c r="A27" s="3" t="s">
        <v>44</v>
      </c>
      <c r="B27" s="4"/>
      <c r="C27" s="3"/>
      <c r="D27" s="3" t="s">
        <v>38</v>
      </c>
      <c r="E27" s="3"/>
      <c r="F27" s="3"/>
      <c r="G27" s="54">
        <v>2</v>
      </c>
      <c r="H27" s="55">
        <v>6</v>
      </c>
      <c r="I27" s="55">
        <v>1</v>
      </c>
      <c r="J27" s="56">
        <f t="shared" si="2"/>
        <v>0</v>
      </c>
      <c r="K27" s="97">
        <f t="shared" si="1"/>
        <v>0</v>
      </c>
      <c r="L27" s="98"/>
    </row>
    <row r="28" spans="1:12" x14ac:dyDescent="0.25">
      <c r="A28" s="3" t="s">
        <v>45</v>
      </c>
      <c r="B28" s="4"/>
      <c r="C28" s="3"/>
      <c r="D28" s="3"/>
      <c r="E28" s="3"/>
      <c r="F28" s="3" t="s">
        <v>38</v>
      </c>
      <c r="G28" s="54"/>
      <c r="H28" s="55"/>
      <c r="I28" s="55" t="s">
        <v>29</v>
      </c>
      <c r="J28" s="56">
        <f>SUM(J21:J27)</f>
        <v>0</v>
      </c>
      <c r="K28" s="97">
        <f t="shared" si="1"/>
        <v>0</v>
      </c>
      <c r="L28" s="98"/>
    </row>
    <row r="29" spans="1:12" ht="30" customHeight="1" x14ac:dyDescent="0.25">
      <c r="A29" s="132" t="s">
        <v>46</v>
      </c>
      <c r="B29" s="130"/>
      <c r="C29" s="130"/>
      <c r="D29" s="130"/>
      <c r="E29" s="130"/>
      <c r="F29" s="130"/>
      <c r="G29" s="155"/>
      <c r="H29" s="156"/>
      <c r="I29" s="156"/>
      <c r="J29" s="156"/>
      <c r="K29" s="157"/>
      <c r="L29" s="98"/>
    </row>
    <row r="30" spans="1:12" x14ac:dyDescent="0.25">
      <c r="A30" s="55" t="s">
        <v>30</v>
      </c>
      <c r="B30" s="131" t="s">
        <v>31</v>
      </c>
      <c r="C30" s="55"/>
      <c r="D30" s="11" t="s">
        <v>47</v>
      </c>
      <c r="E30" s="55"/>
      <c r="F30" s="55"/>
      <c r="G30" s="159"/>
      <c r="H30" s="159"/>
      <c r="I30" s="159"/>
      <c r="J30" s="159"/>
      <c r="K30" s="160"/>
      <c r="L30" s="98"/>
    </row>
    <row r="31" spans="1:12" x14ac:dyDescent="0.25">
      <c r="A31" s="55"/>
      <c r="B31" s="200" t="s">
        <v>48</v>
      </c>
      <c r="C31" s="200"/>
      <c r="D31" s="55">
        <v>42520</v>
      </c>
      <c r="E31" s="55"/>
      <c r="F31" s="55"/>
      <c r="G31" s="159"/>
      <c r="H31" s="159"/>
      <c r="I31" s="159"/>
      <c r="J31" s="159"/>
      <c r="K31" s="160"/>
      <c r="L31" s="98"/>
    </row>
    <row r="32" spans="1:12" x14ac:dyDescent="0.25">
      <c r="A32" s="55"/>
      <c r="B32" s="85" t="s">
        <v>49</v>
      </c>
      <c r="C32" s="55"/>
      <c r="D32" s="55">
        <v>4</v>
      </c>
      <c r="E32" s="55"/>
      <c r="F32" s="55"/>
      <c r="G32" s="159"/>
      <c r="H32" s="159"/>
      <c r="I32" s="159"/>
      <c r="J32" s="159"/>
      <c r="K32" s="160"/>
      <c r="L32" s="98"/>
    </row>
    <row r="33" spans="1:12" x14ac:dyDescent="0.25">
      <c r="A33" s="55" t="s">
        <v>50</v>
      </c>
      <c r="B33" s="85" t="s">
        <v>51</v>
      </c>
      <c r="C33" s="55"/>
      <c r="D33" s="55">
        <v>2</v>
      </c>
      <c r="E33" s="55"/>
      <c r="F33" s="55"/>
      <c r="G33" s="159"/>
      <c r="H33" s="159"/>
      <c r="I33" s="159"/>
      <c r="J33" s="159"/>
      <c r="K33" s="160"/>
      <c r="L33" s="98"/>
    </row>
    <row r="34" spans="1:12" x14ac:dyDescent="0.25">
      <c r="A34" s="55" t="s">
        <v>52</v>
      </c>
      <c r="B34" s="85" t="s">
        <v>53</v>
      </c>
      <c r="C34" s="55"/>
      <c r="D34" s="55">
        <v>2</v>
      </c>
      <c r="E34" s="55"/>
      <c r="F34" s="55"/>
      <c r="G34" s="159"/>
      <c r="H34" s="159"/>
      <c r="I34" s="159"/>
      <c r="J34" s="159"/>
      <c r="K34" s="160"/>
      <c r="L34" s="98"/>
    </row>
    <row r="35" spans="1:12" x14ac:dyDescent="0.25">
      <c r="A35" s="55" t="s">
        <v>54</v>
      </c>
      <c r="B35" s="85" t="s">
        <v>55</v>
      </c>
      <c r="C35" s="55"/>
      <c r="D35" s="55">
        <v>4</v>
      </c>
      <c r="E35" s="55"/>
      <c r="F35" s="55"/>
      <c r="G35" s="159"/>
      <c r="H35" s="159"/>
      <c r="I35" s="159"/>
      <c r="J35" s="159"/>
      <c r="K35" s="160"/>
      <c r="L35" s="98"/>
    </row>
    <row r="36" spans="1:12" x14ac:dyDescent="0.25">
      <c r="A36" s="55"/>
      <c r="B36" s="85" t="s">
        <v>56</v>
      </c>
      <c r="C36" s="55"/>
      <c r="D36" s="55">
        <v>21250</v>
      </c>
      <c r="E36" s="55"/>
      <c r="F36" s="55"/>
      <c r="G36" s="159"/>
      <c r="H36" s="159"/>
      <c r="I36" s="159"/>
      <c r="J36" s="159"/>
      <c r="K36" s="160"/>
      <c r="L36" s="98"/>
    </row>
    <row r="37" spans="1:12" x14ac:dyDescent="0.25">
      <c r="A37" s="55" t="s">
        <v>57</v>
      </c>
      <c r="B37" s="85" t="s">
        <v>58</v>
      </c>
      <c r="C37" s="55"/>
      <c r="D37" s="55">
        <v>9250</v>
      </c>
      <c r="E37" s="55"/>
      <c r="F37" s="55"/>
      <c r="G37" s="159"/>
      <c r="H37" s="159"/>
      <c r="I37" s="159"/>
      <c r="J37" s="159"/>
      <c r="K37" s="160"/>
      <c r="L37" s="98"/>
    </row>
    <row r="38" spans="1:12" x14ac:dyDescent="0.25">
      <c r="A38" s="55"/>
      <c r="B38" s="200" t="s">
        <v>59</v>
      </c>
      <c r="C38" s="200"/>
      <c r="D38" s="55">
        <v>12</v>
      </c>
      <c r="E38" s="55"/>
      <c r="F38" s="55"/>
      <c r="G38" s="159"/>
      <c r="H38" s="159"/>
      <c r="I38" s="159"/>
      <c r="J38" s="159"/>
      <c r="K38" s="160"/>
      <c r="L38" s="98"/>
    </row>
    <row r="39" spans="1:12" x14ac:dyDescent="0.25">
      <c r="A39" s="55" t="s">
        <v>57</v>
      </c>
      <c r="B39" s="200" t="s">
        <v>60</v>
      </c>
      <c r="C39" s="200"/>
      <c r="D39" s="55">
        <v>3</v>
      </c>
      <c r="E39" s="55"/>
      <c r="F39" s="55"/>
      <c r="G39" s="159"/>
      <c r="H39" s="159"/>
      <c r="I39" s="159"/>
      <c r="J39" s="159"/>
      <c r="K39" s="160"/>
      <c r="L39" s="98"/>
    </row>
    <row r="40" spans="1:12" x14ac:dyDescent="0.25">
      <c r="A40" s="55" t="s">
        <v>61</v>
      </c>
      <c r="B40" s="85" t="s">
        <v>62</v>
      </c>
      <c r="C40" s="55"/>
      <c r="D40" s="55">
        <v>6</v>
      </c>
      <c r="E40" s="55"/>
      <c r="F40" s="55"/>
      <c r="G40" s="159"/>
      <c r="H40" s="159"/>
      <c r="I40" s="159"/>
      <c r="J40" s="159"/>
      <c r="K40" s="160"/>
      <c r="L40" s="98"/>
    </row>
    <row r="41" spans="1:12" x14ac:dyDescent="0.25">
      <c r="A41" s="9" t="s">
        <v>63</v>
      </c>
      <c r="B41" s="10" t="s">
        <v>64</v>
      </c>
      <c r="C41" s="55"/>
      <c r="D41" s="9">
        <v>1</v>
      </c>
      <c r="E41" s="55"/>
      <c r="F41" s="55"/>
      <c r="G41" s="159"/>
      <c r="H41" s="159"/>
      <c r="I41" s="159"/>
      <c r="J41" s="159"/>
      <c r="K41" s="160"/>
      <c r="L41" s="98"/>
    </row>
    <row r="42" spans="1:12" x14ac:dyDescent="0.25">
      <c r="A42" s="9" t="s">
        <v>65</v>
      </c>
      <c r="B42" s="10" t="s">
        <v>66</v>
      </c>
      <c r="C42" s="55"/>
      <c r="D42" s="9">
        <v>3</v>
      </c>
      <c r="E42" s="55"/>
      <c r="F42" s="55"/>
      <c r="G42" s="159"/>
      <c r="H42" s="159"/>
      <c r="I42" s="159"/>
      <c r="J42" s="159"/>
      <c r="K42" s="160"/>
      <c r="L42" s="98"/>
    </row>
    <row r="43" spans="1:12" ht="25.5" x14ac:dyDescent="0.25">
      <c r="A43" s="9" t="s">
        <v>67</v>
      </c>
      <c r="B43" s="10" t="s">
        <v>68</v>
      </c>
      <c r="C43" s="55"/>
      <c r="D43" s="9">
        <v>1</v>
      </c>
      <c r="E43" s="55"/>
      <c r="F43" s="55"/>
      <c r="G43" s="159"/>
      <c r="H43" s="159"/>
      <c r="I43" s="159"/>
      <c r="J43" s="159"/>
      <c r="K43" s="160"/>
      <c r="L43" s="98"/>
    </row>
    <row r="44" spans="1:12" ht="18.75" x14ac:dyDescent="0.25">
      <c r="A44" s="128" t="s">
        <v>69</v>
      </c>
      <c r="B44" s="129"/>
      <c r="C44" s="129"/>
      <c r="D44" s="129"/>
      <c r="E44" s="129"/>
      <c r="F44" s="129"/>
      <c r="G44" s="161"/>
      <c r="H44" s="162"/>
      <c r="I44" s="162"/>
      <c r="J44" s="162"/>
      <c r="K44" s="163"/>
      <c r="L44" s="98"/>
    </row>
    <row r="45" spans="1:12" x14ac:dyDescent="0.25">
      <c r="A45" s="60" t="s">
        <v>70</v>
      </c>
      <c r="B45" s="57"/>
      <c r="C45" s="60"/>
      <c r="D45" s="60"/>
      <c r="E45" s="60" t="s">
        <v>16</v>
      </c>
      <c r="F45" s="60"/>
      <c r="G45" s="61">
        <v>80</v>
      </c>
      <c r="H45" s="34">
        <v>1</v>
      </c>
      <c r="I45" s="55">
        <v>2</v>
      </c>
      <c r="J45" s="56">
        <f>((G45*H45)*I45)*$L$4</f>
        <v>0</v>
      </c>
      <c r="K45" s="97">
        <f t="shared" si="1"/>
        <v>0</v>
      </c>
      <c r="L45" s="98"/>
    </row>
    <row r="46" spans="1:12" x14ac:dyDescent="0.25">
      <c r="A46" s="60" t="s">
        <v>71</v>
      </c>
      <c r="B46" s="57"/>
      <c r="C46" s="60"/>
      <c r="D46" s="60"/>
      <c r="E46" s="60" t="s">
        <v>16</v>
      </c>
      <c r="F46" s="60"/>
      <c r="G46" s="61">
        <v>32</v>
      </c>
      <c r="H46" s="34">
        <v>1</v>
      </c>
      <c r="I46" s="55">
        <v>2</v>
      </c>
      <c r="J46" s="56">
        <f>((G46*H46)*I46)*$L$4</f>
        <v>0</v>
      </c>
      <c r="K46" s="97">
        <f t="shared" si="1"/>
        <v>0</v>
      </c>
      <c r="L46" s="98"/>
    </row>
    <row r="47" spans="1:12" x14ac:dyDescent="0.25">
      <c r="A47" s="60" t="s">
        <v>72</v>
      </c>
      <c r="B47" s="57"/>
      <c r="C47" s="60"/>
      <c r="D47" s="60" t="s">
        <v>16</v>
      </c>
      <c r="E47" s="60"/>
      <c r="F47" s="60"/>
      <c r="G47" s="61">
        <v>8</v>
      </c>
      <c r="H47" s="34">
        <v>1</v>
      </c>
      <c r="I47" s="55">
        <v>4</v>
      </c>
      <c r="J47" s="56">
        <f>((G47*H47)*I47)*$L$4</f>
        <v>0</v>
      </c>
      <c r="K47" s="97">
        <f t="shared" si="1"/>
        <v>0</v>
      </c>
      <c r="L47" s="98"/>
    </row>
    <row r="48" spans="1:12" x14ac:dyDescent="0.25">
      <c r="A48" s="164" t="s">
        <v>73</v>
      </c>
      <c r="B48" s="164"/>
      <c r="C48" s="164"/>
      <c r="D48" s="164"/>
      <c r="E48" s="164"/>
      <c r="F48" s="164"/>
      <c r="G48" s="54"/>
      <c r="H48" s="55"/>
      <c r="I48" s="55" t="s">
        <v>29</v>
      </c>
      <c r="J48" s="56">
        <f>SUM(J45:J47)</f>
        <v>0</v>
      </c>
      <c r="K48" s="97">
        <f t="shared" si="1"/>
        <v>0</v>
      </c>
      <c r="L48" s="98"/>
    </row>
    <row r="49" spans="1:12" x14ac:dyDescent="0.25">
      <c r="A49" s="6" t="s">
        <v>74</v>
      </c>
      <c r="B49" s="6" t="s">
        <v>75</v>
      </c>
      <c r="C49" s="6" t="s">
        <v>76</v>
      </c>
      <c r="D49" s="6"/>
      <c r="E49" s="6" t="s">
        <v>77</v>
      </c>
      <c r="F49" s="6" t="s">
        <v>32</v>
      </c>
      <c r="G49" s="155"/>
      <c r="H49" s="156"/>
      <c r="I49" s="156"/>
      <c r="J49" s="156"/>
      <c r="K49" s="157"/>
      <c r="L49" s="98"/>
    </row>
    <row r="50" spans="1:12" x14ac:dyDescent="0.25">
      <c r="A50" s="165" t="s">
        <v>78</v>
      </c>
      <c r="B50" s="165"/>
      <c r="C50" s="165"/>
      <c r="D50" s="165"/>
      <c r="E50" s="165"/>
      <c r="F50" s="165"/>
      <c r="G50" s="158"/>
      <c r="H50" s="159"/>
      <c r="I50" s="159"/>
      <c r="J50" s="159"/>
      <c r="K50" s="160"/>
      <c r="L50" s="98"/>
    </row>
    <row r="51" spans="1:12" x14ac:dyDescent="0.25">
      <c r="A51" s="5" t="s">
        <v>79</v>
      </c>
      <c r="B51" s="6" t="s">
        <v>80</v>
      </c>
      <c r="C51" s="6">
        <v>583886</v>
      </c>
      <c r="D51" s="6"/>
      <c r="E51" s="5" t="s">
        <v>81</v>
      </c>
      <c r="F51" s="5">
        <v>59</v>
      </c>
      <c r="G51" s="158"/>
      <c r="H51" s="159"/>
      <c r="I51" s="159"/>
      <c r="J51" s="159"/>
      <c r="K51" s="160"/>
      <c r="L51" s="98"/>
    </row>
    <row r="52" spans="1:12" x14ac:dyDescent="0.25">
      <c r="A52" s="5" t="s">
        <v>82</v>
      </c>
      <c r="B52" s="6" t="s">
        <v>83</v>
      </c>
      <c r="C52" s="6">
        <v>581185</v>
      </c>
      <c r="D52" s="6"/>
      <c r="E52" s="5" t="s">
        <v>81</v>
      </c>
      <c r="F52" s="5">
        <v>18</v>
      </c>
      <c r="G52" s="158"/>
      <c r="H52" s="159"/>
      <c r="I52" s="159"/>
      <c r="J52" s="159"/>
      <c r="K52" s="160"/>
      <c r="L52" s="98"/>
    </row>
    <row r="53" spans="1:12" x14ac:dyDescent="0.25">
      <c r="A53" s="5" t="s">
        <v>84</v>
      </c>
      <c r="B53" s="6" t="s">
        <v>85</v>
      </c>
      <c r="C53" s="6">
        <v>581173</v>
      </c>
      <c r="D53" s="6"/>
      <c r="E53" s="5" t="s">
        <v>81</v>
      </c>
      <c r="F53" s="5">
        <v>17</v>
      </c>
      <c r="G53" s="158"/>
      <c r="H53" s="159"/>
      <c r="I53" s="159"/>
      <c r="J53" s="159"/>
      <c r="K53" s="160"/>
      <c r="L53" s="98"/>
    </row>
    <row r="54" spans="1:12" x14ac:dyDescent="0.25">
      <c r="A54" s="165" t="s">
        <v>86</v>
      </c>
      <c r="B54" s="165"/>
      <c r="C54" s="165"/>
      <c r="D54" s="165"/>
      <c r="E54" s="165"/>
      <c r="F54" s="165"/>
      <c r="G54" s="158"/>
      <c r="H54" s="159"/>
      <c r="I54" s="159"/>
      <c r="J54" s="159"/>
      <c r="K54" s="160"/>
      <c r="L54" s="98"/>
    </row>
    <row r="55" spans="1:12" x14ac:dyDescent="0.25">
      <c r="A55" s="154" t="s">
        <v>87</v>
      </c>
      <c r="B55" s="153" t="s">
        <v>88</v>
      </c>
      <c r="C55" s="203" t="s">
        <v>89</v>
      </c>
      <c r="D55" s="153"/>
      <c r="E55" s="154" t="s">
        <v>81</v>
      </c>
      <c r="F55" s="154">
        <v>14</v>
      </c>
      <c r="G55" s="158"/>
      <c r="H55" s="159"/>
      <c r="I55" s="159"/>
      <c r="J55" s="159"/>
      <c r="K55" s="160"/>
      <c r="L55" s="98"/>
    </row>
    <row r="56" spans="1:12" x14ac:dyDescent="0.25">
      <c r="A56" s="154"/>
      <c r="B56" s="153"/>
      <c r="C56" s="204"/>
      <c r="D56" s="153"/>
      <c r="E56" s="154"/>
      <c r="F56" s="154"/>
      <c r="G56" s="158"/>
      <c r="H56" s="159"/>
      <c r="I56" s="159"/>
      <c r="J56" s="159"/>
      <c r="K56" s="160"/>
      <c r="L56" s="98"/>
    </row>
    <row r="57" spans="1:12" x14ac:dyDescent="0.25">
      <c r="A57" s="5" t="s">
        <v>90</v>
      </c>
      <c r="B57" s="6" t="s">
        <v>91</v>
      </c>
      <c r="C57" s="6" t="s">
        <v>92</v>
      </c>
      <c r="D57" s="6"/>
      <c r="E57" s="5" t="s">
        <v>81</v>
      </c>
      <c r="F57" s="5">
        <v>4</v>
      </c>
      <c r="G57" s="158"/>
      <c r="H57" s="159"/>
      <c r="I57" s="159"/>
      <c r="J57" s="159"/>
      <c r="K57" s="160"/>
      <c r="L57" s="98"/>
    </row>
    <row r="58" spans="1:12" x14ac:dyDescent="0.25">
      <c r="A58" s="5" t="s">
        <v>93</v>
      </c>
      <c r="B58" s="6" t="s">
        <v>94</v>
      </c>
      <c r="C58" s="6">
        <v>583944</v>
      </c>
      <c r="D58" s="6"/>
      <c r="E58" s="5" t="s">
        <v>81</v>
      </c>
      <c r="F58" s="5">
        <v>4</v>
      </c>
      <c r="G58" s="158"/>
      <c r="H58" s="159"/>
      <c r="I58" s="159"/>
      <c r="J58" s="159"/>
      <c r="K58" s="160"/>
      <c r="L58" s="98"/>
    </row>
    <row r="59" spans="1:12" x14ac:dyDescent="0.25">
      <c r="A59" s="165" t="s">
        <v>95</v>
      </c>
      <c r="B59" s="165"/>
      <c r="C59" s="165"/>
      <c r="D59" s="165"/>
      <c r="E59" s="165"/>
      <c r="F59" s="165"/>
      <c r="G59" s="158"/>
      <c r="H59" s="159"/>
      <c r="I59" s="159"/>
      <c r="J59" s="159"/>
      <c r="K59" s="160"/>
      <c r="L59" s="98"/>
    </row>
    <row r="60" spans="1:12" x14ac:dyDescent="0.25">
      <c r="A60" s="5" t="s">
        <v>96</v>
      </c>
      <c r="B60" s="6" t="s">
        <v>97</v>
      </c>
      <c r="C60" s="6">
        <v>583520</v>
      </c>
      <c r="D60" s="6"/>
      <c r="E60" s="5" t="s">
        <v>81</v>
      </c>
      <c r="F60" s="5">
        <v>2</v>
      </c>
      <c r="G60" s="158"/>
      <c r="H60" s="159"/>
      <c r="I60" s="159"/>
      <c r="J60" s="159"/>
      <c r="K60" s="160"/>
      <c r="L60" s="98"/>
    </row>
    <row r="61" spans="1:12" x14ac:dyDescent="0.25">
      <c r="A61" s="5" t="s">
        <v>98</v>
      </c>
      <c r="B61" s="6" t="s">
        <v>99</v>
      </c>
      <c r="C61" s="6">
        <v>583526</v>
      </c>
      <c r="D61" s="6"/>
      <c r="E61" s="5" t="s">
        <v>81</v>
      </c>
      <c r="F61" s="5">
        <v>8</v>
      </c>
      <c r="G61" s="158"/>
      <c r="H61" s="159"/>
      <c r="I61" s="159"/>
      <c r="J61" s="159"/>
      <c r="K61" s="160"/>
      <c r="L61" s="98"/>
    </row>
    <row r="62" spans="1:12" ht="25.5" x14ac:dyDescent="0.25">
      <c r="A62" s="5" t="s">
        <v>100</v>
      </c>
      <c r="B62" s="6" t="s">
        <v>101</v>
      </c>
      <c r="C62" s="6" t="s">
        <v>102</v>
      </c>
      <c r="D62" s="6"/>
      <c r="E62" s="5" t="s">
        <v>81</v>
      </c>
      <c r="F62" s="5">
        <v>8</v>
      </c>
      <c r="G62" s="158"/>
      <c r="H62" s="159"/>
      <c r="I62" s="159"/>
      <c r="J62" s="159"/>
      <c r="K62" s="160"/>
      <c r="L62" s="98"/>
    </row>
    <row r="63" spans="1:12" x14ac:dyDescent="0.25">
      <c r="A63" s="5" t="s">
        <v>103</v>
      </c>
      <c r="B63" s="6" t="s">
        <v>104</v>
      </c>
      <c r="C63" s="6">
        <v>584961</v>
      </c>
      <c r="D63" s="6"/>
      <c r="E63" s="5" t="s">
        <v>81</v>
      </c>
      <c r="F63" s="5">
        <v>8</v>
      </c>
      <c r="G63" s="158"/>
      <c r="H63" s="159"/>
      <c r="I63" s="159"/>
      <c r="J63" s="159"/>
      <c r="K63" s="160"/>
      <c r="L63" s="98"/>
    </row>
    <row r="64" spans="1:12" x14ac:dyDescent="0.25">
      <c r="A64" s="165" t="s">
        <v>105</v>
      </c>
      <c r="B64" s="165"/>
      <c r="C64" s="165"/>
      <c r="D64" s="165"/>
      <c r="E64" s="165"/>
      <c r="F64" s="165"/>
      <c r="G64" s="158"/>
      <c r="H64" s="159"/>
      <c r="I64" s="159"/>
      <c r="J64" s="159"/>
      <c r="K64" s="160"/>
      <c r="L64" s="98"/>
    </row>
    <row r="65" spans="1:12" x14ac:dyDescent="0.25">
      <c r="A65" s="7" t="s">
        <v>106</v>
      </c>
      <c r="B65" s="8" t="s">
        <v>107</v>
      </c>
      <c r="C65" s="6" t="s">
        <v>108</v>
      </c>
      <c r="D65" s="6"/>
      <c r="E65" s="5" t="s">
        <v>81</v>
      </c>
      <c r="F65" s="5">
        <v>11</v>
      </c>
      <c r="G65" s="158"/>
      <c r="H65" s="159"/>
      <c r="I65" s="159"/>
      <c r="J65" s="159"/>
      <c r="K65" s="160"/>
      <c r="L65" s="98"/>
    </row>
    <row r="66" spans="1:12" x14ac:dyDescent="0.25">
      <c r="A66" s="212" t="s">
        <v>109</v>
      </c>
      <c r="B66" s="212"/>
      <c r="C66" s="212"/>
      <c r="D66" s="212"/>
      <c r="E66" s="212"/>
      <c r="F66" s="212"/>
      <c r="G66" s="158"/>
      <c r="H66" s="159"/>
      <c r="I66" s="159"/>
      <c r="J66" s="159"/>
      <c r="K66" s="160"/>
      <c r="L66" s="98"/>
    </row>
    <row r="67" spans="1:12" x14ac:dyDescent="0.25">
      <c r="A67" s="7" t="s">
        <v>110</v>
      </c>
      <c r="B67" s="8" t="s">
        <v>111</v>
      </c>
      <c r="C67" s="6" t="s">
        <v>112</v>
      </c>
      <c r="D67" s="6"/>
      <c r="E67" s="5" t="s">
        <v>81</v>
      </c>
      <c r="F67" s="5">
        <v>6</v>
      </c>
      <c r="G67" s="158"/>
      <c r="H67" s="159"/>
      <c r="I67" s="159"/>
      <c r="J67" s="159"/>
      <c r="K67" s="160"/>
      <c r="L67" s="98"/>
    </row>
    <row r="68" spans="1:12" x14ac:dyDescent="0.25">
      <c r="A68" s="7" t="s">
        <v>113</v>
      </c>
      <c r="B68" s="8" t="s">
        <v>114</v>
      </c>
      <c r="C68" s="6">
        <v>583705</v>
      </c>
      <c r="D68" s="6"/>
      <c r="E68" s="5" t="s">
        <v>81</v>
      </c>
      <c r="F68" s="5">
        <v>25</v>
      </c>
      <c r="G68" s="158"/>
      <c r="H68" s="159"/>
      <c r="I68" s="159"/>
      <c r="J68" s="159"/>
      <c r="K68" s="160"/>
      <c r="L68" s="98"/>
    </row>
    <row r="69" spans="1:12" x14ac:dyDescent="0.25">
      <c r="A69" s="7" t="s">
        <v>115</v>
      </c>
      <c r="B69" s="8" t="s">
        <v>116</v>
      </c>
      <c r="C69" s="6">
        <v>583707</v>
      </c>
      <c r="D69" s="6"/>
      <c r="E69" s="5" t="s">
        <v>81</v>
      </c>
      <c r="F69" s="5">
        <v>9</v>
      </c>
      <c r="G69" s="158"/>
      <c r="H69" s="159"/>
      <c r="I69" s="159"/>
      <c r="J69" s="159"/>
      <c r="K69" s="160"/>
      <c r="L69" s="98"/>
    </row>
    <row r="70" spans="1:12" x14ac:dyDescent="0.25">
      <c r="A70" s="7" t="s">
        <v>117</v>
      </c>
      <c r="B70" s="8" t="s">
        <v>118</v>
      </c>
      <c r="C70" s="6">
        <v>58370</v>
      </c>
      <c r="D70" s="6"/>
      <c r="E70" s="5" t="s">
        <v>81</v>
      </c>
      <c r="F70" s="5">
        <v>28</v>
      </c>
      <c r="G70" s="158"/>
      <c r="H70" s="159"/>
      <c r="I70" s="159"/>
      <c r="J70" s="159"/>
      <c r="K70" s="160"/>
      <c r="L70" s="98"/>
    </row>
    <row r="71" spans="1:12" x14ac:dyDescent="0.25">
      <c r="A71" s="212" t="s">
        <v>119</v>
      </c>
      <c r="B71" s="212"/>
      <c r="C71" s="212"/>
      <c r="D71" s="212"/>
      <c r="E71" s="212"/>
      <c r="F71" s="212"/>
      <c r="G71" s="158"/>
      <c r="H71" s="159"/>
      <c r="I71" s="159"/>
      <c r="J71" s="159"/>
      <c r="K71" s="160"/>
      <c r="L71" s="98"/>
    </row>
    <row r="72" spans="1:12" x14ac:dyDescent="0.25">
      <c r="A72" s="7" t="s">
        <v>120</v>
      </c>
      <c r="B72" s="8" t="s">
        <v>121</v>
      </c>
      <c r="C72" s="6" t="s">
        <v>122</v>
      </c>
      <c r="D72" s="6"/>
      <c r="E72" s="5" t="s">
        <v>81</v>
      </c>
      <c r="F72" s="5">
        <v>1</v>
      </c>
      <c r="G72" s="158"/>
      <c r="H72" s="159"/>
      <c r="I72" s="159"/>
      <c r="J72" s="159"/>
      <c r="K72" s="160"/>
      <c r="L72" s="98"/>
    </row>
    <row r="73" spans="1:12" x14ac:dyDescent="0.25">
      <c r="A73" s="7" t="s">
        <v>123</v>
      </c>
      <c r="B73" s="8" t="s">
        <v>124</v>
      </c>
      <c r="C73" s="6" t="s">
        <v>125</v>
      </c>
      <c r="D73" s="6"/>
      <c r="E73" s="5" t="s">
        <v>81</v>
      </c>
      <c r="F73" s="5">
        <v>1</v>
      </c>
      <c r="G73" s="158"/>
      <c r="H73" s="159"/>
      <c r="I73" s="159"/>
      <c r="J73" s="159"/>
      <c r="K73" s="160"/>
      <c r="L73" s="98"/>
    </row>
    <row r="74" spans="1:12" x14ac:dyDescent="0.25">
      <c r="A74" s="7" t="s">
        <v>126</v>
      </c>
      <c r="B74" s="6" t="s">
        <v>127</v>
      </c>
      <c r="C74" s="6" t="s">
        <v>128</v>
      </c>
      <c r="D74" s="6"/>
      <c r="E74" s="5" t="s">
        <v>129</v>
      </c>
      <c r="F74" s="5">
        <v>8</v>
      </c>
      <c r="G74" s="158"/>
      <c r="H74" s="159"/>
      <c r="I74" s="159"/>
      <c r="J74" s="159"/>
      <c r="K74" s="160"/>
      <c r="L74" s="98"/>
    </row>
    <row r="75" spans="1:12" x14ac:dyDescent="0.25">
      <c r="A75" s="7" t="s">
        <v>130</v>
      </c>
      <c r="B75" s="8" t="s">
        <v>131</v>
      </c>
      <c r="C75" s="6"/>
      <c r="D75" s="6"/>
      <c r="E75" s="5" t="s">
        <v>81</v>
      </c>
      <c r="F75" s="5">
        <v>8</v>
      </c>
      <c r="G75" s="158"/>
      <c r="H75" s="159"/>
      <c r="I75" s="159"/>
      <c r="J75" s="159"/>
      <c r="K75" s="160"/>
      <c r="L75" s="98"/>
    </row>
    <row r="76" spans="1:12" x14ac:dyDescent="0.25">
      <c r="A76" s="3"/>
      <c r="B76" s="43" t="s">
        <v>132</v>
      </c>
      <c r="C76" s="43"/>
      <c r="D76" s="43"/>
      <c r="E76" s="43"/>
      <c r="F76" s="43">
        <f>SUM(F51:F53,F55,F57,F58,F60,F61,F62,F63,F67,F68,F69,F70,F72,F73,F74,F75)</f>
        <v>228</v>
      </c>
      <c r="G76" s="158"/>
      <c r="H76" s="159"/>
      <c r="I76" s="159"/>
      <c r="J76" s="159"/>
      <c r="K76" s="160"/>
      <c r="L76" s="98"/>
    </row>
    <row r="77" spans="1:12" ht="18.75" x14ac:dyDescent="0.25">
      <c r="A77" s="51" t="s">
        <v>133</v>
      </c>
      <c r="B77" s="52"/>
      <c r="C77" s="52"/>
      <c r="D77" s="52"/>
      <c r="E77" s="52"/>
      <c r="F77" s="52"/>
      <c r="G77" s="161"/>
      <c r="H77" s="162"/>
      <c r="I77" s="162"/>
      <c r="J77" s="162"/>
      <c r="K77" s="163"/>
      <c r="L77" s="98"/>
    </row>
    <row r="78" spans="1:12" x14ac:dyDescent="0.25">
      <c r="A78" s="57" t="s">
        <v>134</v>
      </c>
      <c r="B78" s="57"/>
      <c r="C78" s="60"/>
      <c r="D78" s="60" t="s">
        <v>16</v>
      </c>
      <c r="E78" s="60"/>
      <c r="F78" s="60"/>
      <c r="G78" s="61">
        <v>0.3</v>
      </c>
      <c r="H78" s="34">
        <f>D105</f>
        <v>156</v>
      </c>
      <c r="I78" s="55">
        <v>4</v>
      </c>
      <c r="J78" s="56">
        <f>((G78*H78)*I78)*$L$4</f>
        <v>0</v>
      </c>
      <c r="K78" s="97">
        <f t="shared" ref="K78:K133" si="3">J78*$K$4</f>
        <v>0</v>
      </c>
      <c r="L78" s="98"/>
    </row>
    <row r="79" spans="1:12" x14ac:dyDescent="0.25">
      <c r="A79" s="57" t="s">
        <v>135</v>
      </c>
      <c r="B79" s="57"/>
      <c r="C79" s="60"/>
      <c r="D79" s="60" t="s">
        <v>16</v>
      </c>
      <c r="E79" s="60"/>
      <c r="F79" s="60"/>
      <c r="G79" s="61">
        <v>0.2</v>
      </c>
      <c r="H79" s="34">
        <v>65</v>
      </c>
      <c r="I79" s="55">
        <v>4</v>
      </c>
      <c r="J79" s="56">
        <f>((G79*H79)*I79)*$L$4</f>
        <v>0</v>
      </c>
      <c r="K79" s="97">
        <f t="shared" si="3"/>
        <v>0</v>
      </c>
      <c r="L79" s="98"/>
    </row>
    <row r="80" spans="1:12" x14ac:dyDescent="0.25">
      <c r="A80" s="57" t="s">
        <v>136</v>
      </c>
      <c r="B80" s="57"/>
      <c r="C80" s="60"/>
      <c r="D80" s="60" t="s">
        <v>16</v>
      </c>
      <c r="E80" s="60"/>
      <c r="F80" s="60"/>
      <c r="G80" s="61">
        <v>0.2</v>
      </c>
      <c r="H80" s="34">
        <v>156</v>
      </c>
      <c r="I80" s="55">
        <v>4</v>
      </c>
      <c r="J80" s="56">
        <f>((G80*H80)*I80)*$L$4</f>
        <v>0</v>
      </c>
      <c r="K80" s="97">
        <f t="shared" si="3"/>
        <v>0</v>
      </c>
      <c r="L80" s="98"/>
    </row>
    <row r="81" spans="1:12" ht="25.5" x14ac:dyDescent="0.25">
      <c r="A81" s="57" t="s">
        <v>137</v>
      </c>
      <c r="B81" s="57"/>
      <c r="C81" s="60" t="s">
        <v>16</v>
      </c>
      <c r="D81" s="60"/>
      <c r="E81" s="60"/>
      <c r="F81" s="60"/>
      <c r="G81" s="61">
        <v>8</v>
      </c>
      <c r="H81" s="34">
        <v>1</v>
      </c>
      <c r="I81" s="55">
        <v>12</v>
      </c>
      <c r="J81" s="56">
        <f>((G81*H81)*I81)*$L$4</f>
        <v>0</v>
      </c>
      <c r="K81" s="97">
        <f t="shared" si="3"/>
        <v>0</v>
      </c>
      <c r="L81" s="98"/>
    </row>
    <row r="82" spans="1:12" x14ac:dyDescent="0.25">
      <c r="A82" s="57" t="s">
        <v>138</v>
      </c>
      <c r="B82" s="213"/>
      <c r="C82" s="164"/>
      <c r="D82" s="164" t="s">
        <v>16</v>
      </c>
      <c r="E82" s="164"/>
      <c r="F82" s="164"/>
      <c r="G82" s="61">
        <v>16</v>
      </c>
      <c r="H82" s="34">
        <v>6</v>
      </c>
      <c r="I82" s="55">
        <v>4</v>
      </c>
      <c r="J82" s="56">
        <f>((G82*H82)*I82)*$L$4</f>
        <v>0</v>
      </c>
      <c r="K82" s="97">
        <f t="shared" si="3"/>
        <v>0</v>
      </c>
      <c r="L82" s="98"/>
    </row>
    <row r="83" spans="1:12" ht="25.5" x14ac:dyDescent="0.25">
      <c r="A83" s="57" t="s">
        <v>139</v>
      </c>
      <c r="B83" s="213"/>
      <c r="C83" s="164"/>
      <c r="D83" s="164"/>
      <c r="E83" s="164"/>
      <c r="F83" s="164"/>
      <c r="G83" s="61"/>
      <c r="H83" s="34"/>
      <c r="I83" s="55"/>
      <c r="J83" s="56"/>
      <c r="K83" s="97">
        <f t="shared" si="3"/>
        <v>0</v>
      </c>
      <c r="L83" s="98"/>
    </row>
    <row r="84" spans="1:12" x14ac:dyDescent="0.25">
      <c r="A84" s="57" t="s">
        <v>140</v>
      </c>
      <c r="B84" s="57"/>
      <c r="C84" s="60"/>
      <c r="D84" s="60"/>
      <c r="E84" s="60"/>
      <c r="F84" s="60" t="s">
        <v>16</v>
      </c>
      <c r="G84" s="61">
        <v>1</v>
      </c>
      <c r="H84" s="34">
        <v>21</v>
      </c>
      <c r="I84" s="55">
        <v>1</v>
      </c>
      <c r="J84" s="56">
        <f>((G84*H84)*I84)*$L$4</f>
        <v>0</v>
      </c>
      <c r="K84" s="97">
        <f t="shared" si="3"/>
        <v>0</v>
      </c>
      <c r="L84" s="98"/>
    </row>
    <row r="85" spans="1:12" x14ac:dyDescent="0.25">
      <c r="A85" s="57" t="s">
        <v>141</v>
      </c>
      <c r="B85" s="57"/>
      <c r="C85" s="60"/>
      <c r="D85" s="60" t="s">
        <v>16</v>
      </c>
      <c r="E85" s="60"/>
      <c r="F85" s="60"/>
      <c r="G85" s="61">
        <v>4</v>
      </c>
      <c r="H85" s="34">
        <v>2</v>
      </c>
      <c r="I85" s="55">
        <v>4</v>
      </c>
      <c r="J85" s="56">
        <f>((G85*H85)*I85)*$L$4</f>
        <v>0</v>
      </c>
      <c r="K85" s="97">
        <f t="shared" si="3"/>
        <v>0</v>
      </c>
      <c r="L85" s="98"/>
    </row>
    <row r="86" spans="1:12" x14ac:dyDescent="0.25">
      <c r="A86" s="57" t="s">
        <v>142</v>
      </c>
      <c r="B86" s="57"/>
      <c r="C86" s="60"/>
      <c r="D86" s="60" t="s">
        <v>16</v>
      </c>
      <c r="E86" s="60"/>
      <c r="F86" s="60"/>
      <c r="G86" s="61">
        <v>16</v>
      </c>
      <c r="H86" s="34">
        <v>1</v>
      </c>
      <c r="I86" s="55">
        <v>4</v>
      </c>
      <c r="J86" s="56">
        <f>((G86*H86)*I86)*$L$4</f>
        <v>0</v>
      </c>
      <c r="K86" s="97">
        <f t="shared" si="3"/>
        <v>0</v>
      </c>
      <c r="L86" s="98"/>
    </row>
    <row r="87" spans="1:12" ht="30" customHeight="1" x14ac:dyDescent="0.25">
      <c r="A87" s="53" t="s">
        <v>143</v>
      </c>
      <c r="B87" s="53"/>
      <c r="C87" s="53"/>
      <c r="D87" s="53"/>
      <c r="E87" s="53"/>
      <c r="F87" s="53"/>
      <c r="G87" s="54"/>
      <c r="H87" s="55"/>
      <c r="I87" s="55" t="s">
        <v>29</v>
      </c>
      <c r="J87" s="56">
        <f>SUM(J78:J86)</f>
        <v>0</v>
      </c>
      <c r="K87" s="97">
        <f t="shared" si="3"/>
        <v>0</v>
      </c>
      <c r="L87" s="98"/>
    </row>
    <row r="88" spans="1:12" x14ac:dyDescent="0.25">
      <c r="A88" s="242" t="s">
        <v>144</v>
      </c>
      <c r="B88" s="242"/>
      <c r="C88" s="242"/>
      <c r="D88" s="242"/>
      <c r="E88" s="242"/>
      <c r="F88" s="62"/>
      <c r="G88" s="168"/>
      <c r="H88" s="156"/>
      <c r="I88" s="156"/>
      <c r="J88" s="156"/>
      <c r="K88" s="157"/>
      <c r="L88" s="98"/>
    </row>
    <row r="89" spans="1:12" x14ac:dyDescent="0.25">
      <c r="A89" s="9" t="s">
        <v>145</v>
      </c>
      <c r="B89" s="10" t="s">
        <v>146</v>
      </c>
      <c r="C89" s="9" t="s">
        <v>75</v>
      </c>
      <c r="D89" s="9" t="s">
        <v>32</v>
      </c>
      <c r="E89" s="9" t="s">
        <v>147</v>
      </c>
      <c r="F89" s="63"/>
      <c r="G89" s="169"/>
      <c r="H89" s="159"/>
      <c r="I89" s="159"/>
      <c r="J89" s="159"/>
      <c r="K89" s="160"/>
      <c r="L89" s="98"/>
    </row>
    <row r="90" spans="1:12" x14ac:dyDescent="0.25">
      <c r="A90" s="201" t="s">
        <v>148</v>
      </c>
      <c r="B90" s="201"/>
      <c r="C90" s="201"/>
      <c r="D90" s="201"/>
      <c r="E90" s="201"/>
      <c r="F90" s="63"/>
      <c r="G90" s="169"/>
      <c r="H90" s="159"/>
      <c r="I90" s="159"/>
      <c r="J90" s="159"/>
      <c r="K90" s="160"/>
      <c r="L90" s="98"/>
    </row>
    <row r="91" spans="1:12" x14ac:dyDescent="0.25">
      <c r="A91" s="9"/>
      <c r="B91" s="10" t="s">
        <v>149</v>
      </c>
      <c r="C91" s="9" t="s">
        <v>150</v>
      </c>
      <c r="D91" s="9">
        <v>6</v>
      </c>
      <c r="E91" s="9" t="s">
        <v>129</v>
      </c>
      <c r="F91" s="63"/>
      <c r="G91" s="169"/>
      <c r="H91" s="159"/>
      <c r="I91" s="159"/>
      <c r="J91" s="159"/>
      <c r="K91" s="160"/>
      <c r="L91" s="98"/>
    </row>
    <row r="92" spans="1:12" x14ac:dyDescent="0.25">
      <c r="A92" s="201" t="s">
        <v>151</v>
      </c>
      <c r="B92" s="201"/>
      <c r="C92" s="201"/>
      <c r="D92" s="201"/>
      <c r="E92" s="201"/>
      <c r="F92" s="63"/>
      <c r="G92" s="169"/>
      <c r="H92" s="159"/>
      <c r="I92" s="159"/>
      <c r="J92" s="159"/>
      <c r="K92" s="160"/>
      <c r="L92" s="98"/>
    </row>
    <row r="93" spans="1:12" x14ac:dyDescent="0.25">
      <c r="A93" s="9"/>
      <c r="B93" s="10" t="s">
        <v>152</v>
      </c>
      <c r="C93" s="9" t="s">
        <v>153</v>
      </c>
      <c r="D93" s="9">
        <v>28</v>
      </c>
      <c r="E93" s="9" t="s">
        <v>129</v>
      </c>
      <c r="F93" s="63"/>
      <c r="G93" s="169"/>
      <c r="H93" s="159"/>
      <c r="I93" s="159"/>
      <c r="J93" s="159"/>
      <c r="K93" s="160"/>
      <c r="L93" s="98"/>
    </row>
    <row r="94" spans="1:12" x14ac:dyDescent="0.25">
      <c r="A94" s="201" t="s">
        <v>154</v>
      </c>
      <c r="B94" s="201"/>
      <c r="C94" s="201"/>
      <c r="D94" s="201"/>
      <c r="E94" s="201"/>
      <c r="F94" s="63"/>
      <c r="G94" s="169"/>
      <c r="H94" s="159"/>
      <c r="I94" s="159"/>
      <c r="J94" s="159"/>
      <c r="K94" s="160"/>
      <c r="L94" s="98"/>
    </row>
    <row r="95" spans="1:12" x14ac:dyDescent="0.25">
      <c r="A95" s="9"/>
      <c r="B95" s="10" t="s">
        <v>155</v>
      </c>
      <c r="C95" s="9" t="s">
        <v>156</v>
      </c>
      <c r="D95" s="9">
        <v>21</v>
      </c>
      <c r="E95" s="9" t="s">
        <v>129</v>
      </c>
      <c r="F95" s="63"/>
      <c r="G95" s="169"/>
      <c r="H95" s="159"/>
      <c r="I95" s="159"/>
      <c r="J95" s="159"/>
      <c r="K95" s="160"/>
      <c r="L95" s="98"/>
    </row>
    <row r="96" spans="1:12" x14ac:dyDescent="0.25">
      <c r="A96" s="201" t="s">
        <v>157</v>
      </c>
      <c r="B96" s="201"/>
      <c r="C96" s="201"/>
      <c r="D96" s="201"/>
      <c r="E96" s="201"/>
      <c r="F96" s="63"/>
      <c r="G96" s="169"/>
      <c r="H96" s="159"/>
      <c r="I96" s="159"/>
      <c r="J96" s="159"/>
      <c r="K96" s="160"/>
      <c r="L96" s="98"/>
    </row>
    <row r="97" spans="1:12" x14ac:dyDescent="0.25">
      <c r="A97" s="9"/>
      <c r="B97" s="10" t="s">
        <v>158</v>
      </c>
      <c r="C97" s="9" t="s">
        <v>156</v>
      </c>
      <c r="D97" s="9">
        <v>12</v>
      </c>
      <c r="E97" s="9" t="s">
        <v>129</v>
      </c>
      <c r="F97" s="63"/>
      <c r="G97" s="169"/>
      <c r="H97" s="159"/>
      <c r="I97" s="159"/>
      <c r="J97" s="159"/>
      <c r="K97" s="160"/>
      <c r="L97" s="98"/>
    </row>
    <row r="98" spans="1:12" x14ac:dyDescent="0.25">
      <c r="A98" s="201" t="s">
        <v>159</v>
      </c>
      <c r="B98" s="201"/>
      <c r="C98" s="201"/>
      <c r="D98" s="201"/>
      <c r="E98" s="201"/>
      <c r="F98" s="63"/>
      <c r="G98" s="169"/>
      <c r="H98" s="159"/>
      <c r="I98" s="159"/>
      <c r="J98" s="159"/>
      <c r="K98" s="160"/>
      <c r="L98" s="98"/>
    </row>
    <row r="99" spans="1:12" x14ac:dyDescent="0.25">
      <c r="A99" s="9"/>
      <c r="B99" s="10" t="s">
        <v>158</v>
      </c>
      <c r="C99" s="9" t="s">
        <v>156</v>
      </c>
      <c r="D99" s="9">
        <v>11</v>
      </c>
      <c r="E99" s="9" t="s">
        <v>129</v>
      </c>
      <c r="F99" s="63"/>
      <c r="G99" s="169"/>
      <c r="H99" s="159"/>
      <c r="I99" s="159"/>
      <c r="J99" s="159"/>
      <c r="K99" s="160"/>
      <c r="L99" s="98"/>
    </row>
    <row r="100" spans="1:12" x14ac:dyDescent="0.25">
      <c r="A100" s="201" t="s">
        <v>160</v>
      </c>
      <c r="B100" s="201"/>
      <c r="C100" s="201"/>
      <c r="D100" s="201"/>
      <c r="E100" s="201"/>
      <c r="F100" s="63"/>
      <c r="G100" s="169"/>
      <c r="H100" s="159"/>
      <c r="I100" s="159"/>
      <c r="J100" s="159"/>
      <c r="K100" s="160"/>
      <c r="L100" s="98"/>
    </row>
    <row r="101" spans="1:12" x14ac:dyDescent="0.25">
      <c r="A101" s="9"/>
      <c r="B101" s="10" t="s">
        <v>158</v>
      </c>
      <c r="C101" s="9" t="s">
        <v>156</v>
      </c>
      <c r="D101" s="9">
        <v>65</v>
      </c>
      <c r="E101" s="9" t="s">
        <v>129</v>
      </c>
      <c r="F101" s="63"/>
      <c r="G101" s="169"/>
      <c r="H101" s="159"/>
      <c r="I101" s="159"/>
      <c r="J101" s="159"/>
      <c r="K101" s="160"/>
      <c r="L101" s="98"/>
    </row>
    <row r="102" spans="1:12" x14ac:dyDescent="0.25">
      <c r="A102" s="9" t="s">
        <v>161</v>
      </c>
      <c r="B102" s="10"/>
      <c r="C102" s="9"/>
      <c r="D102" s="9"/>
      <c r="E102" s="9"/>
      <c r="F102" s="63"/>
      <c r="G102" s="169"/>
      <c r="H102" s="159"/>
      <c r="I102" s="159"/>
      <c r="J102" s="159"/>
      <c r="K102" s="160"/>
      <c r="L102" s="98"/>
    </row>
    <row r="103" spans="1:12" ht="30" x14ac:dyDescent="0.25">
      <c r="A103" s="93"/>
      <c r="B103" s="94" t="s">
        <v>162</v>
      </c>
      <c r="C103" s="93"/>
      <c r="D103" s="93">
        <v>6</v>
      </c>
      <c r="E103" s="9" t="s">
        <v>129</v>
      </c>
      <c r="F103" s="99"/>
      <c r="G103" s="169"/>
      <c r="H103" s="159"/>
      <c r="I103" s="159"/>
      <c r="J103" s="159"/>
      <c r="K103" s="160"/>
      <c r="L103" s="98"/>
    </row>
    <row r="104" spans="1:12" x14ac:dyDescent="0.25">
      <c r="A104" s="9"/>
      <c r="B104" s="10" t="s">
        <v>163</v>
      </c>
      <c r="C104" s="9"/>
      <c r="D104" s="9">
        <v>7</v>
      </c>
      <c r="E104" s="9" t="s">
        <v>129</v>
      </c>
      <c r="F104" s="63"/>
      <c r="G104" s="169"/>
      <c r="H104" s="159"/>
      <c r="I104" s="159"/>
      <c r="J104" s="159"/>
      <c r="K104" s="160"/>
      <c r="L104" s="98"/>
    </row>
    <row r="105" spans="1:12" x14ac:dyDescent="0.25">
      <c r="A105" s="55"/>
      <c r="B105" s="64" t="s">
        <v>132</v>
      </c>
      <c r="C105" s="65"/>
      <c r="D105" s="65">
        <f>SUM(D91,D93,D95,D97,D99,D101,D103,D104)</f>
        <v>156</v>
      </c>
      <c r="E105" s="11" t="s">
        <v>129</v>
      </c>
      <c r="F105" s="66"/>
      <c r="G105" s="169"/>
      <c r="H105" s="159"/>
      <c r="I105" s="159"/>
      <c r="J105" s="159"/>
      <c r="K105" s="160"/>
      <c r="L105" s="98"/>
    </row>
    <row r="106" spans="1:12" ht="18.75" x14ac:dyDescent="0.25">
      <c r="A106" s="67" t="s">
        <v>164</v>
      </c>
      <c r="B106" s="68"/>
      <c r="C106" s="68"/>
      <c r="D106" s="68"/>
      <c r="E106" s="68"/>
      <c r="F106" s="69"/>
      <c r="G106" s="170"/>
      <c r="H106" s="162"/>
      <c r="I106" s="162"/>
      <c r="J106" s="162"/>
      <c r="K106" s="163"/>
      <c r="L106" s="98"/>
    </row>
    <row r="107" spans="1:12" s="81" customFormat="1" ht="12.75" x14ac:dyDescent="0.2">
      <c r="A107" s="70" t="s">
        <v>165</v>
      </c>
      <c r="B107" s="34"/>
      <c r="C107" s="34"/>
      <c r="D107" s="34"/>
      <c r="E107" s="34"/>
      <c r="F107" s="71" t="s">
        <v>16</v>
      </c>
      <c r="G107" s="34">
        <v>1</v>
      </c>
      <c r="H107" s="34">
        <v>94</v>
      </c>
      <c r="I107" s="55">
        <v>1</v>
      </c>
      <c r="J107" s="56">
        <f>((G107*H107)*I107)*$L$4</f>
        <v>0</v>
      </c>
      <c r="K107" s="56">
        <f t="shared" si="3"/>
        <v>0</v>
      </c>
      <c r="L107" s="80"/>
    </row>
    <row r="108" spans="1:12" s="81" customFormat="1" ht="12.75" x14ac:dyDescent="0.2">
      <c r="A108" s="70" t="s">
        <v>166</v>
      </c>
      <c r="B108" s="34"/>
      <c r="C108" s="34"/>
      <c r="D108" s="34"/>
      <c r="E108" s="34"/>
      <c r="F108" s="71" t="s">
        <v>16</v>
      </c>
      <c r="G108" s="34">
        <v>2</v>
      </c>
      <c r="H108" s="34">
        <v>6</v>
      </c>
      <c r="I108" s="55">
        <v>1</v>
      </c>
      <c r="J108" s="56">
        <f>((G108*H108)*I108)*$L$4</f>
        <v>0</v>
      </c>
      <c r="K108" s="56">
        <f t="shared" si="3"/>
        <v>0</v>
      </c>
      <c r="L108" s="80"/>
    </row>
    <row r="109" spans="1:12" s="81" customFormat="1" ht="12.75" x14ac:dyDescent="0.2">
      <c r="A109" s="70" t="s">
        <v>167</v>
      </c>
      <c r="B109" s="34"/>
      <c r="C109" s="34"/>
      <c r="D109" s="34" t="s">
        <v>16</v>
      </c>
      <c r="E109" s="34"/>
      <c r="F109" s="71"/>
      <c r="G109" s="34">
        <v>2</v>
      </c>
      <c r="H109" s="34">
        <v>1</v>
      </c>
      <c r="I109" s="55">
        <v>4</v>
      </c>
      <c r="J109" s="56">
        <f>((G109*H109)*I109)*$L$4</f>
        <v>0</v>
      </c>
      <c r="K109" s="56">
        <f t="shared" si="3"/>
        <v>0</v>
      </c>
      <c r="L109" s="80"/>
    </row>
    <row r="110" spans="1:12" s="81" customFormat="1" ht="33.950000000000003" customHeight="1" x14ac:dyDescent="0.2">
      <c r="A110" s="180" t="s">
        <v>168</v>
      </c>
      <c r="B110" s="181"/>
      <c r="C110" s="181"/>
      <c r="D110" s="181"/>
      <c r="E110" s="181"/>
      <c r="F110" s="181"/>
      <c r="G110" s="55"/>
      <c r="H110" s="55"/>
      <c r="I110" s="55" t="s">
        <v>29</v>
      </c>
      <c r="J110" s="56">
        <f>SUM(J107:J109)</f>
        <v>0</v>
      </c>
      <c r="K110" s="56">
        <f t="shared" si="3"/>
        <v>0</v>
      </c>
      <c r="L110" s="80"/>
    </row>
    <row r="111" spans="1:12" s="81" customFormat="1" ht="15.95" customHeight="1" x14ac:dyDescent="0.2">
      <c r="A111" s="42" t="s">
        <v>169</v>
      </c>
      <c r="B111" s="9"/>
      <c r="C111" s="9"/>
      <c r="D111" s="9"/>
      <c r="E111" s="9"/>
      <c r="F111" s="20"/>
      <c r="G111" s="171"/>
      <c r="H111" s="172"/>
      <c r="I111" s="172"/>
      <c r="J111" s="172"/>
      <c r="K111" s="173"/>
      <c r="L111" s="80"/>
    </row>
    <row r="112" spans="1:12" s="81" customFormat="1" ht="12.75" x14ac:dyDescent="0.2">
      <c r="A112" s="10" t="s">
        <v>74</v>
      </c>
      <c r="B112" s="10"/>
      <c r="C112" s="10"/>
      <c r="D112" s="10"/>
      <c r="E112" s="10" t="s">
        <v>77</v>
      </c>
      <c r="F112" s="82" t="s">
        <v>32</v>
      </c>
      <c r="G112" s="174"/>
      <c r="H112" s="175"/>
      <c r="I112" s="175"/>
      <c r="J112" s="175"/>
      <c r="K112" s="176"/>
      <c r="L112" s="80"/>
    </row>
    <row r="113" spans="1:12" s="81" customFormat="1" ht="15.95" customHeight="1" x14ac:dyDescent="0.2">
      <c r="A113" s="205" t="s">
        <v>170</v>
      </c>
      <c r="B113" s="205"/>
      <c r="C113" s="206"/>
      <c r="D113" s="205"/>
      <c r="E113" s="205"/>
      <c r="F113" s="207"/>
      <c r="G113" s="174"/>
      <c r="H113" s="175"/>
      <c r="I113" s="175"/>
      <c r="J113" s="175"/>
      <c r="K113" s="176"/>
      <c r="L113" s="80"/>
    </row>
    <row r="114" spans="1:12" s="81" customFormat="1" ht="12.75" x14ac:dyDescent="0.2">
      <c r="A114" s="10" t="s">
        <v>80</v>
      </c>
      <c r="B114" s="82"/>
      <c r="C114" s="91"/>
      <c r="D114" s="92"/>
      <c r="E114" s="9" t="s">
        <v>81</v>
      </c>
      <c r="F114" s="20">
        <v>59</v>
      </c>
      <c r="G114" s="174"/>
      <c r="H114" s="175"/>
      <c r="I114" s="175"/>
      <c r="J114" s="175"/>
      <c r="K114" s="176"/>
      <c r="L114" s="80"/>
    </row>
    <row r="115" spans="1:12" s="81" customFormat="1" ht="15.95" customHeight="1" x14ac:dyDescent="0.2">
      <c r="A115" s="10" t="s">
        <v>83</v>
      </c>
      <c r="B115" s="82"/>
      <c r="C115" s="91"/>
      <c r="D115" s="92"/>
      <c r="E115" s="9" t="s">
        <v>81</v>
      </c>
      <c r="F115" s="20">
        <v>18</v>
      </c>
      <c r="G115" s="174"/>
      <c r="H115" s="175"/>
      <c r="I115" s="175"/>
      <c r="J115" s="175"/>
      <c r="K115" s="176"/>
      <c r="L115" s="80"/>
    </row>
    <row r="116" spans="1:12" s="81" customFormat="1" ht="15" customHeight="1" x14ac:dyDescent="0.2">
      <c r="A116" s="10" t="s">
        <v>85</v>
      </c>
      <c r="B116" s="82"/>
      <c r="C116" s="91"/>
      <c r="D116" s="92"/>
      <c r="E116" s="9" t="s">
        <v>81</v>
      </c>
      <c r="F116" s="20">
        <v>17</v>
      </c>
      <c r="G116" s="174"/>
      <c r="H116" s="175"/>
      <c r="I116" s="175"/>
      <c r="J116" s="175"/>
      <c r="K116" s="176"/>
      <c r="L116" s="80"/>
    </row>
    <row r="117" spans="1:12" s="81" customFormat="1" ht="15" customHeight="1" x14ac:dyDescent="0.2">
      <c r="A117" s="10" t="s">
        <v>132</v>
      </c>
      <c r="B117" s="82"/>
      <c r="C117" s="91"/>
      <c r="D117" s="92"/>
      <c r="E117" s="9"/>
      <c r="F117" s="20">
        <f>SUM(F114:F116)</f>
        <v>94</v>
      </c>
      <c r="G117" s="174"/>
      <c r="H117" s="175"/>
      <c r="I117" s="175"/>
      <c r="J117" s="175"/>
      <c r="K117" s="176"/>
      <c r="L117" s="80"/>
    </row>
    <row r="118" spans="1:12" s="81" customFormat="1" ht="15.95" customHeight="1" x14ac:dyDescent="0.2">
      <c r="A118" s="205" t="s">
        <v>171</v>
      </c>
      <c r="B118" s="205"/>
      <c r="C118" s="208"/>
      <c r="D118" s="205"/>
      <c r="E118" s="205"/>
      <c r="F118" s="207"/>
      <c r="G118" s="174"/>
      <c r="H118" s="175"/>
      <c r="I118" s="175"/>
      <c r="J118" s="175"/>
      <c r="K118" s="176"/>
      <c r="L118" s="80"/>
    </row>
    <row r="119" spans="1:12" s="81" customFormat="1" ht="15" customHeight="1" x14ac:dyDescent="0.2">
      <c r="A119" s="49" t="s">
        <v>88</v>
      </c>
      <c r="B119" s="90"/>
      <c r="C119" s="90"/>
      <c r="D119" s="49"/>
      <c r="E119" s="48" t="s">
        <v>81</v>
      </c>
      <c r="F119" s="50">
        <v>14</v>
      </c>
      <c r="G119" s="174"/>
      <c r="H119" s="175"/>
      <c r="I119" s="175"/>
      <c r="J119" s="175"/>
      <c r="K119" s="176"/>
      <c r="L119" s="80"/>
    </row>
    <row r="120" spans="1:12" s="81" customFormat="1" ht="15.95" customHeight="1" x14ac:dyDescent="0.2">
      <c r="A120" s="10" t="s">
        <v>91</v>
      </c>
      <c r="B120" s="10"/>
      <c r="C120" s="10"/>
      <c r="D120" s="10"/>
      <c r="E120" s="9" t="s">
        <v>81</v>
      </c>
      <c r="F120" s="20">
        <v>4</v>
      </c>
      <c r="G120" s="174"/>
      <c r="H120" s="175"/>
      <c r="I120" s="175"/>
      <c r="J120" s="175"/>
      <c r="K120" s="176"/>
      <c r="L120" s="80"/>
    </row>
    <row r="121" spans="1:12" s="81" customFormat="1" ht="12.75" x14ac:dyDescent="0.2">
      <c r="A121" s="10" t="s">
        <v>94</v>
      </c>
      <c r="B121" s="10"/>
      <c r="C121" s="10"/>
      <c r="D121" s="10"/>
      <c r="E121" s="9" t="s">
        <v>81</v>
      </c>
      <c r="F121" s="20">
        <v>4</v>
      </c>
      <c r="G121" s="174"/>
      <c r="H121" s="175"/>
      <c r="I121" s="175"/>
      <c r="J121" s="175"/>
      <c r="K121" s="176"/>
      <c r="L121" s="80"/>
    </row>
    <row r="122" spans="1:12" s="81" customFormat="1" ht="15.95" customHeight="1" x14ac:dyDescent="0.2">
      <c r="A122" s="205" t="s">
        <v>95</v>
      </c>
      <c r="B122" s="205"/>
      <c r="C122" s="206"/>
      <c r="D122" s="205"/>
      <c r="E122" s="205"/>
      <c r="F122" s="207"/>
      <c r="G122" s="174"/>
      <c r="H122" s="175"/>
      <c r="I122" s="175"/>
      <c r="J122" s="175"/>
      <c r="K122" s="176"/>
      <c r="L122" s="80"/>
    </row>
    <row r="123" spans="1:12" s="81" customFormat="1" ht="12.75" x14ac:dyDescent="0.2">
      <c r="A123" s="10" t="s">
        <v>97</v>
      </c>
      <c r="B123" s="82"/>
      <c r="C123" s="91"/>
      <c r="D123" s="92"/>
      <c r="E123" s="9" t="s">
        <v>81</v>
      </c>
      <c r="F123" s="20">
        <v>2</v>
      </c>
      <c r="G123" s="174"/>
      <c r="H123" s="175"/>
      <c r="I123" s="175"/>
      <c r="J123" s="175"/>
      <c r="K123" s="176"/>
      <c r="L123" s="80"/>
    </row>
    <row r="124" spans="1:12" s="81" customFormat="1" ht="12.75" x14ac:dyDescent="0.2">
      <c r="A124" s="10" t="s">
        <v>99</v>
      </c>
      <c r="B124" s="82"/>
      <c r="C124" s="91"/>
      <c r="D124" s="92"/>
      <c r="E124" s="9" t="s">
        <v>81</v>
      </c>
      <c r="F124" s="20">
        <v>8</v>
      </c>
      <c r="G124" s="174"/>
      <c r="H124" s="175"/>
      <c r="I124" s="175"/>
      <c r="J124" s="175"/>
      <c r="K124" s="176"/>
      <c r="L124" s="80"/>
    </row>
    <row r="125" spans="1:12" s="81" customFormat="1" ht="15.95" customHeight="1" x14ac:dyDescent="0.2">
      <c r="A125" s="10" t="s">
        <v>101</v>
      </c>
      <c r="B125" s="82"/>
      <c r="C125" s="91"/>
      <c r="D125" s="92"/>
      <c r="E125" s="9" t="s">
        <v>81</v>
      </c>
      <c r="F125" s="20">
        <v>8</v>
      </c>
      <c r="G125" s="174"/>
      <c r="H125" s="175"/>
      <c r="I125" s="175"/>
      <c r="J125" s="175"/>
      <c r="K125" s="176"/>
      <c r="L125" s="80"/>
    </row>
    <row r="126" spans="1:12" s="81" customFormat="1" ht="12.75" x14ac:dyDescent="0.2">
      <c r="A126" s="10" t="s">
        <v>104</v>
      </c>
      <c r="B126" s="82"/>
      <c r="C126" s="91"/>
      <c r="D126" s="92"/>
      <c r="E126" s="9" t="s">
        <v>81</v>
      </c>
      <c r="F126" s="20">
        <v>8</v>
      </c>
      <c r="G126" s="174"/>
      <c r="H126" s="175"/>
      <c r="I126" s="175"/>
      <c r="J126" s="175"/>
      <c r="K126" s="176"/>
      <c r="L126" s="80"/>
    </row>
    <row r="127" spans="1:12" s="81" customFormat="1" ht="15.95" customHeight="1" x14ac:dyDescent="0.2">
      <c r="A127" s="205" t="s">
        <v>105</v>
      </c>
      <c r="B127" s="205"/>
      <c r="C127" s="208"/>
      <c r="D127" s="205"/>
      <c r="E127" s="205"/>
      <c r="F127" s="207"/>
      <c r="G127" s="174"/>
      <c r="H127" s="175"/>
      <c r="I127" s="175"/>
      <c r="J127" s="175"/>
      <c r="K127" s="176"/>
      <c r="L127" s="80"/>
    </row>
    <row r="128" spans="1:12" s="81" customFormat="1" ht="12.75" x14ac:dyDescent="0.2">
      <c r="A128" s="83" t="s">
        <v>107</v>
      </c>
      <c r="B128" s="10"/>
      <c r="D128" s="10"/>
      <c r="E128" s="9" t="s">
        <v>81</v>
      </c>
      <c r="F128" s="20">
        <v>11</v>
      </c>
      <c r="G128" s="174"/>
      <c r="H128" s="175"/>
      <c r="I128" s="175"/>
      <c r="J128" s="175"/>
      <c r="K128" s="176"/>
      <c r="L128" s="80"/>
    </row>
    <row r="129" spans="1:12" s="81" customFormat="1" ht="12.75" x14ac:dyDescent="0.2">
      <c r="A129" s="201" t="s">
        <v>109</v>
      </c>
      <c r="B129" s="201"/>
      <c r="C129" s="201"/>
      <c r="D129" s="201"/>
      <c r="E129" s="201"/>
      <c r="F129" s="202"/>
      <c r="G129" s="174"/>
      <c r="H129" s="175"/>
      <c r="I129" s="175"/>
      <c r="J129" s="175"/>
      <c r="K129" s="176"/>
      <c r="L129" s="80"/>
    </row>
    <row r="130" spans="1:12" s="81" customFormat="1" ht="12.75" x14ac:dyDescent="0.2">
      <c r="A130" s="83" t="s">
        <v>111</v>
      </c>
      <c r="B130" s="10"/>
      <c r="D130" s="10"/>
      <c r="E130" s="9" t="s">
        <v>81</v>
      </c>
      <c r="F130" s="20">
        <v>6</v>
      </c>
      <c r="G130" s="174"/>
      <c r="H130" s="175"/>
      <c r="I130" s="175"/>
      <c r="J130" s="175"/>
      <c r="K130" s="176"/>
      <c r="L130" s="80"/>
    </row>
    <row r="131" spans="1:12" s="81" customFormat="1" ht="15.75" x14ac:dyDescent="0.2">
      <c r="A131" s="73" t="s">
        <v>172</v>
      </c>
      <c r="B131" s="84"/>
      <c r="C131" s="84"/>
      <c r="D131" s="84"/>
      <c r="E131" s="84"/>
      <c r="F131" s="84"/>
      <c r="G131" s="177"/>
      <c r="H131" s="178"/>
      <c r="I131" s="178"/>
      <c r="J131" s="178"/>
      <c r="K131" s="179"/>
      <c r="L131" s="80"/>
    </row>
    <row r="132" spans="1:12" s="81" customFormat="1" ht="12.75" x14ac:dyDescent="0.2">
      <c r="A132" s="70" t="s">
        <v>17</v>
      </c>
      <c r="B132" s="34"/>
      <c r="C132" s="34"/>
      <c r="D132" s="34"/>
      <c r="E132" s="34" t="s">
        <v>16</v>
      </c>
      <c r="F132" s="71"/>
      <c r="G132" s="34">
        <v>1</v>
      </c>
      <c r="H132" s="34">
        <v>13</v>
      </c>
      <c r="I132" s="55">
        <v>2</v>
      </c>
      <c r="J132" s="56">
        <f t="shared" ref="J132:J139" si="4">((G132*H132)*I132)*$L$4</f>
        <v>0</v>
      </c>
      <c r="K132" s="56">
        <f t="shared" si="3"/>
        <v>0</v>
      </c>
      <c r="L132" s="80"/>
    </row>
    <row r="133" spans="1:12" s="81" customFormat="1" ht="12.75" x14ac:dyDescent="0.2">
      <c r="A133" s="70" t="s">
        <v>173</v>
      </c>
      <c r="B133" s="34"/>
      <c r="C133" s="34"/>
      <c r="D133" s="34" t="s">
        <v>16</v>
      </c>
      <c r="E133" s="34"/>
      <c r="F133" s="71"/>
      <c r="G133" s="34">
        <v>1</v>
      </c>
      <c r="H133" s="34">
        <v>13</v>
      </c>
      <c r="I133" s="55">
        <v>4</v>
      </c>
      <c r="J133" s="56">
        <f t="shared" si="4"/>
        <v>0</v>
      </c>
      <c r="K133" s="56">
        <f t="shared" si="3"/>
        <v>0</v>
      </c>
      <c r="L133" s="80"/>
    </row>
    <row r="134" spans="1:12" s="81" customFormat="1" ht="12.75" x14ac:dyDescent="0.2">
      <c r="A134" s="70" t="s">
        <v>174</v>
      </c>
      <c r="B134" s="34"/>
      <c r="C134" s="34"/>
      <c r="D134" s="34" t="s">
        <v>16</v>
      </c>
      <c r="E134" s="34"/>
      <c r="F134" s="71"/>
      <c r="G134" s="34">
        <v>16</v>
      </c>
      <c r="H134" s="34">
        <v>1</v>
      </c>
      <c r="I134" s="55">
        <v>4</v>
      </c>
      <c r="J134" s="56">
        <f t="shared" si="4"/>
        <v>0</v>
      </c>
      <c r="K134" s="56">
        <f t="shared" ref="K134:K181" si="5">J134*$K$4</f>
        <v>0</v>
      </c>
      <c r="L134" s="80"/>
    </row>
    <row r="135" spans="1:12" s="81" customFormat="1" ht="25.5" x14ac:dyDescent="0.2">
      <c r="A135" s="70" t="s">
        <v>175</v>
      </c>
      <c r="B135" s="34"/>
      <c r="C135" s="34"/>
      <c r="D135" s="34" t="s">
        <v>16</v>
      </c>
      <c r="E135" s="34"/>
      <c r="F135" s="71"/>
      <c r="G135" s="34">
        <v>16</v>
      </c>
      <c r="H135" s="34">
        <v>1</v>
      </c>
      <c r="I135" s="55">
        <v>4</v>
      </c>
      <c r="J135" s="56">
        <f t="shared" si="4"/>
        <v>0</v>
      </c>
      <c r="K135" s="56">
        <f t="shared" si="5"/>
        <v>0</v>
      </c>
      <c r="L135" s="80"/>
    </row>
    <row r="136" spans="1:12" s="81" customFormat="1" ht="12.75" x14ac:dyDescent="0.2">
      <c r="A136" s="70" t="s">
        <v>176</v>
      </c>
      <c r="B136" s="34"/>
      <c r="C136" s="34"/>
      <c r="D136" s="34"/>
      <c r="E136" s="34" t="s">
        <v>16</v>
      </c>
      <c r="F136" s="71"/>
      <c r="G136" s="34">
        <v>2</v>
      </c>
      <c r="H136" s="34">
        <v>78</v>
      </c>
      <c r="I136" s="55">
        <v>4</v>
      </c>
      <c r="J136" s="56">
        <f t="shared" si="4"/>
        <v>0</v>
      </c>
      <c r="K136" s="56"/>
      <c r="L136" s="80"/>
    </row>
    <row r="137" spans="1:12" s="81" customFormat="1" ht="44.25" customHeight="1" x14ac:dyDescent="0.2">
      <c r="A137" s="70" t="s">
        <v>177</v>
      </c>
      <c r="B137" s="34"/>
      <c r="C137" s="34"/>
      <c r="D137" s="34" t="s">
        <v>16</v>
      </c>
      <c r="E137" s="34"/>
      <c r="F137" s="71"/>
      <c r="G137" s="34">
        <v>40</v>
      </c>
      <c r="H137" s="34">
        <v>1</v>
      </c>
      <c r="I137" s="55">
        <v>4</v>
      </c>
      <c r="J137" s="56">
        <f t="shared" si="4"/>
        <v>0</v>
      </c>
      <c r="K137" s="56"/>
      <c r="L137" s="80"/>
    </row>
    <row r="138" spans="1:12" s="81" customFormat="1" ht="25.5" x14ac:dyDescent="0.2">
      <c r="A138" s="70" t="s">
        <v>178</v>
      </c>
      <c r="B138" s="34"/>
      <c r="C138" s="34"/>
      <c r="D138" s="34" t="s">
        <v>16</v>
      </c>
      <c r="E138" s="34"/>
      <c r="F138" s="71"/>
      <c r="G138" s="34">
        <v>24</v>
      </c>
      <c r="H138" s="34">
        <v>1</v>
      </c>
      <c r="I138" s="55">
        <v>4</v>
      </c>
      <c r="J138" s="56">
        <f t="shared" si="4"/>
        <v>0</v>
      </c>
      <c r="K138" s="56"/>
      <c r="L138" s="80"/>
    </row>
    <row r="139" spans="1:12" s="81" customFormat="1" ht="25.5" x14ac:dyDescent="0.2">
      <c r="A139" s="70" t="s">
        <v>179</v>
      </c>
      <c r="B139" s="34"/>
      <c r="C139" s="34"/>
      <c r="D139" s="34" t="s">
        <v>16</v>
      </c>
      <c r="E139" s="34"/>
      <c r="F139" s="71"/>
      <c r="G139" s="34">
        <v>16</v>
      </c>
      <c r="H139" s="34">
        <v>1</v>
      </c>
      <c r="I139" s="55">
        <v>4</v>
      </c>
      <c r="J139" s="56">
        <f t="shared" si="4"/>
        <v>0</v>
      </c>
      <c r="K139" s="56"/>
      <c r="L139" s="80"/>
    </row>
    <row r="140" spans="1:12" s="81" customFormat="1" ht="51" customHeight="1" x14ac:dyDescent="0.2">
      <c r="A140" s="180" t="s">
        <v>180</v>
      </c>
      <c r="B140" s="181"/>
      <c r="C140" s="181"/>
      <c r="D140" s="181"/>
      <c r="E140" s="181"/>
      <c r="F140" s="181"/>
      <c r="G140" s="55"/>
      <c r="H140" s="55"/>
      <c r="I140" s="55" t="s">
        <v>29</v>
      </c>
      <c r="J140" s="56">
        <f>SUM(J132:J139)</f>
        <v>0</v>
      </c>
      <c r="K140" s="56">
        <f t="shared" si="5"/>
        <v>0</v>
      </c>
      <c r="L140" s="80"/>
    </row>
    <row r="141" spans="1:12" s="81" customFormat="1" ht="12.75" x14ac:dyDescent="0.2">
      <c r="A141" s="86" t="s">
        <v>30</v>
      </c>
      <c r="B141" s="87"/>
      <c r="C141" s="86"/>
      <c r="D141" s="86"/>
      <c r="E141" s="86"/>
      <c r="F141" s="88"/>
      <c r="G141" s="168"/>
      <c r="H141" s="156"/>
      <c r="I141" s="156"/>
      <c r="J141" s="156"/>
      <c r="K141" s="157"/>
      <c r="L141" s="80"/>
    </row>
    <row r="142" spans="1:12" s="81" customFormat="1" ht="12.75" x14ac:dyDescent="0.2">
      <c r="A142" s="86" t="s">
        <v>181</v>
      </c>
      <c r="B142" s="87"/>
      <c r="C142" s="86"/>
      <c r="D142" s="86"/>
      <c r="E142" s="86"/>
      <c r="F142" s="88">
        <v>2</v>
      </c>
      <c r="G142" s="169"/>
      <c r="H142" s="159"/>
      <c r="I142" s="159"/>
      <c r="J142" s="159"/>
      <c r="K142" s="160"/>
      <c r="L142" s="80"/>
    </row>
    <row r="143" spans="1:12" s="81" customFormat="1" ht="12.75" x14ac:dyDescent="0.2">
      <c r="A143" s="86" t="s">
        <v>182</v>
      </c>
      <c r="B143" s="89" t="s">
        <v>183</v>
      </c>
      <c r="C143" s="86"/>
      <c r="D143" s="86"/>
      <c r="E143" s="86"/>
      <c r="F143" s="88">
        <v>4</v>
      </c>
      <c r="G143" s="169"/>
      <c r="H143" s="159"/>
      <c r="I143" s="159"/>
      <c r="J143" s="159"/>
      <c r="K143" s="160"/>
      <c r="L143" s="80"/>
    </row>
    <row r="144" spans="1:12" s="81" customFormat="1" ht="12.75" x14ac:dyDescent="0.2">
      <c r="A144" s="86" t="s">
        <v>182</v>
      </c>
      <c r="B144" s="89" t="s">
        <v>184</v>
      </c>
      <c r="C144" s="86"/>
      <c r="D144" s="86"/>
      <c r="E144" s="86"/>
      <c r="F144" s="88">
        <v>2</v>
      </c>
      <c r="G144" s="169"/>
      <c r="H144" s="159"/>
      <c r="I144" s="159"/>
      <c r="J144" s="159"/>
      <c r="K144" s="160"/>
      <c r="L144" s="80"/>
    </row>
    <row r="145" spans="1:12" s="81" customFormat="1" ht="12.75" x14ac:dyDescent="0.2">
      <c r="A145" s="86" t="s">
        <v>182</v>
      </c>
      <c r="B145" s="89" t="s">
        <v>185</v>
      </c>
      <c r="C145" s="86"/>
      <c r="D145" s="86"/>
      <c r="E145" s="86"/>
      <c r="F145" s="88">
        <v>5</v>
      </c>
      <c r="G145" s="169"/>
      <c r="H145" s="159"/>
      <c r="I145" s="159"/>
      <c r="J145" s="159"/>
      <c r="K145" s="160"/>
      <c r="L145" s="80"/>
    </row>
    <row r="146" spans="1:12" s="81" customFormat="1" ht="12.75" x14ac:dyDescent="0.2">
      <c r="A146" s="86" t="s">
        <v>186</v>
      </c>
      <c r="B146" s="87" t="s">
        <v>187</v>
      </c>
      <c r="C146" s="86"/>
      <c r="D146" s="86"/>
      <c r="E146" s="86"/>
      <c r="F146" s="88">
        <v>65</v>
      </c>
      <c r="G146" s="169"/>
      <c r="H146" s="159"/>
      <c r="I146" s="159"/>
      <c r="J146" s="159"/>
      <c r="K146" s="160"/>
      <c r="L146" s="80"/>
    </row>
    <row r="147" spans="1:12" s="81" customFormat="1" ht="12.75" x14ac:dyDescent="0.2">
      <c r="A147" s="86" t="s">
        <v>188</v>
      </c>
      <c r="B147" s="87"/>
      <c r="C147" s="86"/>
      <c r="D147" s="86"/>
      <c r="E147" s="86"/>
      <c r="F147" s="88">
        <v>56</v>
      </c>
      <c r="G147" s="169"/>
      <c r="H147" s="159"/>
      <c r="I147" s="159"/>
      <c r="J147" s="159"/>
      <c r="K147" s="160"/>
      <c r="L147" s="80"/>
    </row>
    <row r="148" spans="1:12" s="81" customFormat="1" ht="12.75" x14ac:dyDescent="0.2">
      <c r="A148" s="86" t="s">
        <v>189</v>
      </c>
      <c r="B148" s="87" t="s">
        <v>190</v>
      </c>
      <c r="C148" s="86"/>
      <c r="D148" s="86"/>
      <c r="E148" s="86"/>
      <c r="F148" s="88">
        <v>4</v>
      </c>
      <c r="G148" s="169"/>
      <c r="H148" s="159"/>
      <c r="I148" s="159"/>
      <c r="J148" s="159"/>
      <c r="K148" s="160"/>
      <c r="L148" s="80"/>
    </row>
    <row r="149" spans="1:12" ht="18.75" x14ac:dyDescent="0.25">
      <c r="A149" s="73" t="s">
        <v>191</v>
      </c>
      <c r="B149" s="74"/>
      <c r="C149" s="74"/>
      <c r="D149" s="74"/>
      <c r="E149" s="74"/>
      <c r="F149" s="74"/>
      <c r="G149" s="170"/>
      <c r="H149" s="162"/>
      <c r="I149" s="162"/>
      <c r="J149" s="162"/>
      <c r="K149" s="163"/>
      <c r="L149" s="98"/>
    </row>
    <row r="150" spans="1:12" ht="15.75" x14ac:dyDescent="0.25">
      <c r="A150" s="34" t="s">
        <v>192</v>
      </c>
      <c r="B150" s="72"/>
      <c r="C150" s="72"/>
      <c r="D150" s="72"/>
      <c r="E150" s="72"/>
      <c r="F150" s="76" t="s">
        <v>16</v>
      </c>
      <c r="G150" s="72">
        <v>2</v>
      </c>
      <c r="H150" s="72">
        <v>20</v>
      </c>
      <c r="I150" s="93">
        <v>1</v>
      </c>
      <c r="J150" s="56">
        <f>((G150*H150)*I150)*$L$4</f>
        <v>0</v>
      </c>
      <c r="K150" s="97">
        <f t="shared" si="5"/>
        <v>0</v>
      </c>
      <c r="L150" s="98"/>
    </row>
    <row r="151" spans="1:12" ht="15.75" x14ac:dyDescent="0.25">
      <c r="A151" s="34" t="s">
        <v>193</v>
      </c>
      <c r="B151" s="72"/>
      <c r="C151" s="72"/>
      <c r="D151" s="72"/>
      <c r="E151" s="72" t="s">
        <v>16</v>
      </c>
      <c r="F151" s="76"/>
      <c r="G151" s="72">
        <v>6</v>
      </c>
      <c r="H151" s="72">
        <v>1</v>
      </c>
      <c r="I151" s="93">
        <v>2</v>
      </c>
      <c r="J151" s="56">
        <f>((G151*H151)*I151)*$L$4</f>
        <v>0</v>
      </c>
      <c r="K151" s="97">
        <f t="shared" si="5"/>
        <v>0</v>
      </c>
      <c r="L151" s="98"/>
    </row>
    <row r="152" spans="1:12" ht="15.75" x14ac:dyDescent="0.25">
      <c r="A152" s="34" t="s">
        <v>194</v>
      </c>
      <c r="B152" s="72"/>
      <c r="C152" s="72"/>
      <c r="D152" s="72"/>
      <c r="E152" s="72" t="s">
        <v>16</v>
      </c>
      <c r="F152" s="76"/>
      <c r="G152" s="72">
        <v>4</v>
      </c>
      <c r="H152" s="72">
        <v>10</v>
      </c>
      <c r="I152" s="93">
        <v>2</v>
      </c>
      <c r="J152" s="56">
        <f>((G152*H152)*I152)*$L$4</f>
        <v>0</v>
      </c>
      <c r="K152" s="97">
        <f t="shared" si="5"/>
        <v>0</v>
      </c>
      <c r="L152" s="98"/>
    </row>
    <row r="153" spans="1:12" ht="15.75" x14ac:dyDescent="0.25">
      <c r="A153" s="34" t="s">
        <v>195</v>
      </c>
      <c r="B153" s="72"/>
      <c r="C153" s="72"/>
      <c r="D153" s="72"/>
      <c r="E153" s="72" t="s">
        <v>16</v>
      </c>
      <c r="F153" s="76"/>
      <c r="G153" s="72">
        <v>4</v>
      </c>
      <c r="H153" s="72">
        <v>2</v>
      </c>
      <c r="I153" s="93">
        <v>2</v>
      </c>
      <c r="J153" s="56">
        <f>((G153*H153)*I153)*$L$4</f>
        <v>0</v>
      </c>
      <c r="K153" s="97">
        <f t="shared" si="5"/>
        <v>0</v>
      </c>
      <c r="L153" s="98"/>
    </row>
    <row r="154" spans="1:12" ht="15.75" x14ac:dyDescent="0.25">
      <c r="A154" s="34" t="s">
        <v>196</v>
      </c>
      <c r="B154" s="72"/>
      <c r="C154" s="72"/>
      <c r="D154" s="72"/>
      <c r="E154" s="72" t="s">
        <v>16</v>
      </c>
      <c r="F154" s="76"/>
      <c r="G154" s="72">
        <v>4</v>
      </c>
      <c r="H154" s="72">
        <v>2</v>
      </c>
      <c r="I154" s="93">
        <v>2</v>
      </c>
      <c r="J154" s="56">
        <f>((G154*H154)*I154)*$L$4</f>
        <v>0</v>
      </c>
      <c r="K154" s="97">
        <f t="shared" si="5"/>
        <v>0</v>
      </c>
      <c r="L154" s="98"/>
    </row>
    <row r="155" spans="1:12" x14ac:dyDescent="0.25">
      <c r="A155" s="86" t="s">
        <v>30</v>
      </c>
      <c r="B155" s="94"/>
      <c r="C155" s="93"/>
      <c r="D155" s="93"/>
      <c r="E155" s="93"/>
      <c r="F155" s="99"/>
      <c r="G155" s="93"/>
      <c r="H155" s="93"/>
      <c r="I155" s="93" t="s">
        <v>29</v>
      </c>
      <c r="J155" s="56">
        <f>SUM(J150:J154)</f>
        <v>0</v>
      </c>
      <c r="K155" s="97">
        <f t="shared" si="5"/>
        <v>0</v>
      </c>
      <c r="L155" s="98"/>
    </row>
    <row r="156" spans="1:12" x14ac:dyDescent="0.25">
      <c r="A156" s="86" t="s">
        <v>197</v>
      </c>
      <c r="B156" s="94"/>
      <c r="C156" s="93"/>
      <c r="D156" s="93"/>
      <c r="E156" s="93"/>
      <c r="F156" s="99">
        <v>20</v>
      </c>
      <c r="G156" s="168"/>
      <c r="H156" s="156"/>
      <c r="I156" s="156"/>
      <c r="J156" s="156"/>
      <c r="K156" s="157"/>
      <c r="L156" s="98"/>
    </row>
    <row r="157" spans="1:12" x14ac:dyDescent="0.25">
      <c r="A157" s="86" t="s">
        <v>198</v>
      </c>
      <c r="B157" s="94"/>
      <c r="C157" s="93"/>
      <c r="D157" s="93"/>
      <c r="E157" s="93"/>
      <c r="F157" s="99">
        <v>10</v>
      </c>
      <c r="G157" s="169"/>
      <c r="H157" s="159"/>
      <c r="I157" s="159"/>
      <c r="J157" s="159"/>
      <c r="K157" s="160"/>
      <c r="L157" s="98"/>
    </row>
    <row r="158" spans="1:12" ht="18.75" x14ac:dyDescent="0.25">
      <c r="A158" s="67" t="s">
        <v>199</v>
      </c>
      <c r="B158" s="68"/>
      <c r="C158" s="68"/>
      <c r="D158" s="68"/>
      <c r="E158" s="68"/>
      <c r="F158" s="69"/>
      <c r="G158" s="170"/>
      <c r="H158" s="162"/>
      <c r="I158" s="162"/>
      <c r="J158" s="162"/>
      <c r="K158" s="163"/>
      <c r="L158" s="98"/>
    </row>
    <row r="159" spans="1:12" ht="15.75" x14ac:dyDescent="0.25">
      <c r="A159" s="70" t="s">
        <v>200</v>
      </c>
      <c r="B159" s="34"/>
      <c r="C159" s="34"/>
      <c r="D159" s="34" t="s">
        <v>16</v>
      </c>
      <c r="E159" s="34"/>
      <c r="F159" s="71"/>
      <c r="G159" s="72">
        <v>2</v>
      </c>
      <c r="H159" s="72">
        <v>8</v>
      </c>
      <c r="I159" s="93">
        <v>4</v>
      </c>
      <c r="J159" s="56">
        <f t="shared" ref="J159:J165" si="6">((G159*H159)*I159)*$L$4</f>
        <v>0</v>
      </c>
      <c r="K159" s="97">
        <f t="shared" si="5"/>
        <v>0</v>
      </c>
      <c r="L159" s="98"/>
    </row>
    <row r="160" spans="1:12" ht="15.75" x14ac:dyDescent="0.25">
      <c r="A160" s="70" t="s">
        <v>201</v>
      </c>
      <c r="B160" s="34"/>
      <c r="C160" s="34"/>
      <c r="D160" s="34"/>
      <c r="E160" s="34"/>
      <c r="F160" s="71" t="s">
        <v>16</v>
      </c>
      <c r="G160" s="72">
        <v>2</v>
      </c>
      <c r="H160" s="72">
        <v>8</v>
      </c>
      <c r="I160" s="93">
        <v>1</v>
      </c>
      <c r="J160" s="56">
        <f t="shared" si="6"/>
        <v>0</v>
      </c>
      <c r="K160" s="97"/>
      <c r="L160" s="98"/>
    </row>
    <row r="161" spans="1:12" ht="15.75" x14ac:dyDescent="0.25">
      <c r="A161" s="70" t="s">
        <v>202</v>
      </c>
      <c r="B161" s="34"/>
      <c r="C161" s="34"/>
      <c r="D161" s="34"/>
      <c r="E161" s="34"/>
      <c r="F161" s="71" t="s">
        <v>16</v>
      </c>
      <c r="G161" s="72">
        <v>2</v>
      </c>
      <c r="H161" s="72">
        <v>8</v>
      </c>
      <c r="I161" s="93">
        <v>1</v>
      </c>
      <c r="J161" s="56">
        <f t="shared" si="6"/>
        <v>0</v>
      </c>
      <c r="K161" s="97"/>
      <c r="L161" s="98"/>
    </row>
    <row r="162" spans="1:12" ht="15.75" x14ac:dyDescent="0.25">
      <c r="A162" s="70" t="s">
        <v>203</v>
      </c>
      <c r="B162" s="34"/>
      <c r="C162" s="34"/>
      <c r="D162" s="34"/>
      <c r="E162" s="34" t="s">
        <v>16</v>
      </c>
      <c r="F162" s="71"/>
      <c r="G162" s="72">
        <v>2</v>
      </c>
      <c r="H162" s="72">
        <v>1</v>
      </c>
      <c r="I162" s="93">
        <v>2</v>
      </c>
      <c r="J162" s="56">
        <f t="shared" si="6"/>
        <v>0</v>
      </c>
      <c r="K162" s="97"/>
      <c r="L162" s="98"/>
    </row>
    <row r="163" spans="1:12" ht="25.5" x14ac:dyDescent="0.25">
      <c r="A163" s="70" t="s">
        <v>204</v>
      </c>
      <c r="B163" s="34"/>
      <c r="C163" s="34"/>
      <c r="D163" s="34"/>
      <c r="E163" s="34" t="s">
        <v>16</v>
      </c>
      <c r="F163" s="71"/>
      <c r="G163" s="72">
        <v>2</v>
      </c>
      <c r="H163" s="72">
        <v>8</v>
      </c>
      <c r="I163" s="93">
        <v>2</v>
      </c>
      <c r="J163" s="56">
        <f t="shared" si="6"/>
        <v>0</v>
      </c>
      <c r="K163" s="97"/>
      <c r="L163" s="98"/>
    </row>
    <row r="164" spans="1:12" ht="15.75" x14ac:dyDescent="0.25">
      <c r="A164" s="70" t="s">
        <v>205</v>
      </c>
      <c r="B164" s="34"/>
      <c r="C164" s="34"/>
      <c r="D164" s="34"/>
      <c r="E164" s="34" t="s">
        <v>16</v>
      </c>
      <c r="F164" s="71"/>
      <c r="G164" s="72">
        <v>2</v>
      </c>
      <c r="H164" s="72">
        <v>8</v>
      </c>
      <c r="I164" s="93">
        <v>2</v>
      </c>
      <c r="J164" s="56">
        <f t="shared" si="6"/>
        <v>0</v>
      </c>
      <c r="K164" s="97">
        <f t="shared" si="5"/>
        <v>0</v>
      </c>
      <c r="L164" s="98"/>
    </row>
    <row r="165" spans="1:12" ht="15.75" x14ac:dyDescent="0.25">
      <c r="A165" s="70" t="s">
        <v>206</v>
      </c>
      <c r="B165" s="34"/>
      <c r="C165" s="34"/>
      <c r="D165" s="34"/>
      <c r="E165" s="34" t="s">
        <v>16</v>
      </c>
      <c r="F165" s="71"/>
      <c r="G165" s="72">
        <v>2</v>
      </c>
      <c r="H165" s="72">
        <v>8</v>
      </c>
      <c r="I165" s="93">
        <v>2</v>
      </c>
      <c r="J165" s="56">
        <f t="shared" si="6"/>
        <v>0</v>
      </c>
      <c r="K165" s="97">
        <f t="shared" si="5"/>
        <v>0</v>
      </c>
      <c r="L165" s="98"/>
    </row>
    <row r="166" spans="1:12" ht="15" customHeight="1" x14ac:dyDescent="0.25">
      <c r="A166" s="222" t="s">
        <v>207</v>
      </c>
      <c r="B166" s="223"/>
      <c r="C166" s="223"/>
      <c r="D166" s="223"/>
      <c r="E166" s="223"/>
      <c r="F166" s="223"/>
      <c r="G166" s="93"/>
      <c r="H166" s="93"/>
      <c r="I166" s="93" t="s">
        <v>29</v>
      </c>
      <c r="J166" s="56">
        <f>SUM(J159:J165)</f>
        <v>0</v>
      </c>
      <c r="K166" s="97">
        <f t="shared" si="5"/>
        <v>0</v>
      </c>
      <c r="L166" s="98"/>
    </row>
    <row r="167" spans="1:12" ht="15" customHeight="1" x14ac:dyDescent="0.25">
      <c r="A167" s="224"/>
      <c r="B167" s="225"/>
      <c r="C167" s="225"/>
      <c r="D167" s="225"/>
      <c r="E167" s="225"/>
      <c r="F167" s="225"/>
      <c r="G167" s="168"/>
      <c r="H167" s="156"/>
      <c r="I167" s="156"/>
      <c r="J167" s="156"/>
      <c r="K167" s="157"/>
      <c r="L167" s="98"/>
    </row>
    <row r="168" spans="1:12" ht="15" customHeight="1" x14ac:dyDescent="0.25">
      <c r="A168" s="96" t="s">
        <v>30</v>
      </c>
      <c r="B168" s="95"/>
      <c r="C168" s="95"/>
      <c r="D168" s="95"/>
      <c r="E168" s="95"/>
      <c r="F168" s="95"/>
      <c r="G168" s="169"/>
      <c r="H168" s="159"/>
      <c r="I168" s="159"/>
      <c r="J168" s="159"/>
      <c r="K168" s="160"/>
      <c r="L168" s="98"/>
    </row>
    <row r="169" spans="1:12" x14ac:dyDescent="0.25">
      <c r="A169" s="9" t="s">
        <v>208</v>
      </c>
      <c r="B169" s="85"/>
      <c r="C169" s="55"/>
      <c r="D169" s="55"/>
      <c r="E169" s="55"/>
      <c r="F169" s="20">
        <v>8</v>
      </c>
      <c r="G169" s="169"/>
      <c r="H169" s="159"/>
      <c r="I169" s="159"/>
      <c r="J169" s="159"/>
      <c r="K169" s="160"/>
      <c r="L169" s="98"/>
    </row>
    <row r="170" spans="1:12" x14ac:dyDescent="0.25">
      <c r="A170" s="9" t="s">
        <v>209</v>
      </c>
      <c r="B170" s="85"/>
      <c r="C170" s="55"/>
      <c r="D170" s="55"/>
      <c r="E170" s="55"/>
      <c r="F170" s="20">
        <v>8</v>
      </c>
      <c r="G170" s="169"/>
      <c r="H170" s="159"/>
      <c r="I170" s="159"/>
      <c r="J170" s="159"/>
      <c r="K170" s="160"/>
      <c r="L170" s="98"/>
    </row>
    <row r="171" spans="1:12" x14ac:dyDescent="0.25">
      <c r="A171" s="9" t="s">
        <v>210</v>
      </c>
      <c r="B171" s="85"/>
      <c r="C171" s="55"/>
      <c r="D171" s="55"/>
      <c r="E171" s="55"/>
      <c r="F171" s="20">
        <v>22</v>
      </c>
      <c r="G171" s="169"/>
      <c r="H171" s="159"/>
      <c r="I171" s="159"/>
      <c r="J171" s="159"/>
      <c r="K171" s="160"/>
      <c r="L171" s="98"/>
    </row>
    <row r="172" spans="1:12" ht="18.75" x14ac:dyDescent="0.25">
      <c r="A172" s="77" t="s">
        <v>211</v>
      </c>
      <c r="B172" s="78"/>
      <c r="C172" s="78"/>
      <c r="D172" s="78"/>
      <c r="E172" s="78"/>
      <c r="F172" s="78"/>
      <c r="G172" s="170"/>
      <c r="H172" s="162"/>
      <c r="I172" s="162"/>
      <c r="J172" s="162"/>
      <c r="K172" s="163"/>
      <c r="L172" s="98"/>
    </row>
    <row r="173" spans="1:12" ht="15.75" x14ac:dyDescent="0.25">
      <c r="A173" s="75" t="s">
        <v>203</v>
      </c>
      <c r="B173" s="72"/>
      <c r="C173" s="72"/>
      <c r="D173" s="72"/>
      <c r="E173" s="72" t="s">
        <v>16</v>
      </c>
      <c r="F173" s="76"/>
      <c r="G173" s="72">
        <v>2</v>
      </c>
      <c r="H173" s="72">
        <v>16</v>
      </c>
      <c r="I173" s="93">
        <v>2</v>
      </c>
      <c r="J173" s="56">
        <f t="shared" ref="J173:J180" si="7">((G173*H173)*I173)*$L$4</f>
        <v>0</v>
      </c>
      <c r="K173" s="97">
        <f t="shared" si="5"/>
        <v>0</v>
      </c>
      <c r="L173" s="98"/>
    </row>
    <row r="174" spans="1:12" ht="31.5" x14ac:dyDescent="0.25">
      <c r="A174" s="75" t="s">
        <v>212</v>
      </c>
      <c r="B174" s="72"/>
      <c r="C174" s="72"/>
      <c r="D174" s="72"/>
      <c r="E174" s="72" t="s">
        <v>16</v>
      </c>
      <c r="F174" s="76"/>
      <c r="G174" s="72">
        <v>2</v>
      </c>
      <c r="H174" s="72">
        <v>16</v>
      </c>
      <c r="I174" s="93">
        <v>2</v>
      </c>
      <c r="J174" s="56">
        <f t="shared" si="7"/>
        <v>0</v>
      </c>
      <c r="K174" s="97">
        <f t="shared" si="5"/>
        <v>0</v>
      </c>
      <c r="L174" s="98"/>
    </row>
    <row r="175" spans="1:12" ht="15.75" x14ac:dyDescent="0.25">
      <c r="A175" s="75" t="s">
        <v>205</v>
      </c>
      <c r="B175" s="72"/>
      <c r="C175" s="72"/>
      <c r="D175" s="72"/>
      <c r="E175" s="72" t="s">
        <v>16</v>
      </c>
      <c r="F175" s="76"/>
      <c r="G175" s="72">
        <v>2</v>
      </c>
      <c r="H175" s="72">
        <v>16</v>
      </c>
      <c r="I175" s="93">
        <v>2</v>
      </c>
      <c r="J175" s="56">
        <f t="shared" si="7"/>
        <v>0</v>
      </c>
      <c r="K175" s="97">
        <f t="shared" si="5"/>
        <v>0</v>
      </c>
      <c r="L175" s="98"/>
    </row>
    <row r="176" spans="1:12" ht="15.75" x14ac:dyDescent="0.25">
      <c r="A176" s="75" t="s">
        <v>213</v>
      </c>
      <c r="B176" s="72"/>
      <c r="C176" s="72"/>
      <c r="D176" s="72"/>
      <c r="E176" s="72" t="s">
        <v>16</v>
      </c>
      <c r="F176" s="76"/>
      <c r="G176" s="72">
        <v>2</v>
      </c>
      <c r="H176" s="72">
        <v>16</v>
      </c>
      <c r="I176" s="93">
        <v>2</v>
      </c>
      <c r="J176" s="56">
        <f t="shared" si="7"/>
        <v>0</v>
      </c>
      <c r="K176" s="97">
        <f t="shared" si="5"/>
        <v>0</v>
      </c>
      <c r="L176" s="98"/>
    </row>
    <row r="177" spans="1:12" ht="15.75" x14ac:dyDescent="0.25">
      <c r="A177" s="75" t="s">
        <v>214</v>
      </c>
      <c r="B177" s="72"/>
      <c r="C177" s="72"/>
      <c r="D177" s="72"/>
      <c r="E177" s="72" t="s">
        <v>16</v>
      </c>
      <c r="F177" s="76"/>
      <c r="G177" s="72">
        <v>2</v>
      </c>
      <c r="H177" s="72">
        <v>16</v>
      </c>
      <c r="I177" s="93">
        <v>2</v>
      </c>
      <c r="J177" s="56">
        <f t="shared" si="7"/>
        <v>0</v>
      </c>
      <c r="K177" s="97">
        <f t="shared" si="5"/>
        <v>0</v>
      </c>
      <c r="L177" s="98"/>
    </row>
    <row r="178" spans="1:12" ht="31.5" x14ac:dyDescent="0.25">
      <c r="A178" s="75" t="s">
        <v>215</v>
      </c>
      <c r="B178" s="72"/>
      <c r="C178" s="72"/>
      <c r="D178" s="72"/>
      <c r="E178" s="72" t="s">
        <v>16</v>
      </c>
      <c r="F178" s="76"/>
      <c r="G178" s="72">
        <v>2</v>
      </c>
      <c r="H178" s="72">
        <v>16</v>
      </c>
      <c r="I178" s="93">
        <v>2</v>
      </c>
      <c r="J178" s="56">
        <f t="shared" si="7"/>
        <v>0</v>
      </c>
      <c r="K178" s="97">
        <f t="shared" si="5"/>
        <v>0</v>
      </c>
      <c r="L178" s="98"/>
    </row>
    <row r="179" spans="1:12" ht="47.25" x14ac:dyDescent="0.25">
      <c r="A179" s="75" t="s">
        <v>216</v>
      </c>
      <c r="B179" s="72"/>
      <c r="C179" s="72"/>
      <c r="D179" s="72"/>
      <c r="E179" s="72"/>
      <c r="F179" s="76" t="s">
        <v>16</v>
      </c>
      <c r="G179" s="72">
        <v>2</v>
      </c>
      <c r="H179" s="72">
        <v>16</v>
      </c>
      <c r="I179" s="93">
        <v>1</v>
      </c>
      <c r="J179" s="56">
        <f t="shared" si="7"/>
        <v>0</v>
      </c>
      <c r="K179" s="97">
        <f t="shared" si="5"/>
        <v>0</v>
      </c>
      <c r="L179" s="98"/>
    </row>
    <row r="180" spans="1:12" ht="31.5" x14ac:dyDescent="0.25">
      <c r="A180" s="75" t="s">
        <v>217</v>
      </c>
      <c r="B180" s="72"/>
      <c r="C180" s="72"/>
      <c r="D180" s="72"/>
      <c r="E180" s="72"/>
      <c r="F180" s="76" t="s">
        <v>16</v>
      </c>
      <c r="G180" s="72">
        <v>2</v>
      </c>
      <c r="H180" s="72">
        <v>16</v>
      </c>
      <c r="I180" s="93">
        <v>1</v>
      </c>
      <c r="J180" s="56">
        <f t="shared" si="7"/>
        <v>0</v>
      </c>
      <c r="K180" s="97">
        <f t="shared" si="5"/>
        <v>0</v>
      </c>
      <c r="L180" s="98"/>
    </row>
    <row r="181" spans="1:12" ht="15.75" x14ac:dyDescent="0.25">
      <c r="A181" s="220" t="s">
        <v>218</v>
      </c>
      <c r="B181" s="220"/>
      <c r="C181" s="220"/>
      <c r="D181" s="220"/>
      <c r="E181" s="220"/>
      <c r="F181" s="221"/>
      <c r="G181" s="93"/>
      <c r="H181" s="93"/>
      <c r="I181" s="93" t="s">
        <v>29</v>
      </c>
      <c r="J181" s="56">
        <f>SUM(J173:J180)</f>
        <v>0</v>
      </c>
      <c r="K181" s="97">
        <f t="shared" si="5"/>
        <v>0</v>
      </c>
      <c r="L181" s="98"/>
    </row>
    <row r="182" spans="1:12" x14ac:dyDescent="0.25">
      <c r="A182" s="226" t="s">
        <v>219</v>
      </c>
      <c r="B182" s="227"/>
      <c r="C182" s="227"/>
      <c r="D182" s="227"/>
      <c r="E182" s="227"/>
      <c r="F182" s="228"/>
      <c r="G182" s="168"/>
      <c r="H182" s="156"/>
      <c r="I182" s="156"/>
      <c r="J182" s="156"/>
      <c r="K182" s="157"/>
      <c r="L182" s="98"/>
    </row>
    <row r="183" spans="1:12" ht="15.75" x14ac:dyDescent="0.25">
      <c r="A183" s="18" t="s">
        <v>220</v>
      </c>
      <c r="B183" s="15" t="s">
        <v>221</v>
      </c>
      <c r="C183" s="15" t="s">
        <v>222</v>
      </c>
      <c r="D183" s="15" t="s">
        <v>223</v>
      </c>
      <c r="E183" s="15" t="s">
        <v>224</v>
      </c>
      <c r="F183" s="19" t="s">
        <v>225</v>
      </c>
      <c r="G183" s="169"/>
      <c r="H183" s="159"/>
      <c r="I183" s="159"/>
      <c r="J183" s="159"/>
      <c r="K183" s="160"/>
      <c r="L183" s="98"/>
    </row>
    <row r="184" spans="1:12" x14ac:dyDescent="0.25">
      <c r="A184" s="10" t="s">
        <v>226</v>
      </c>
      <c r="B184" s="9" t="s">
        <v>227</v>
      </c>
      <c r="C184" s="9">
        <v>1</v>
      </c>
      <c r="D184" s="9" t="s">
        <v>228</v>
      </c>
      <c r="E184" s="9" t="s">
        <v>229</v>
      </c>
      <c r="F184" s="20" t="s">
        <v>230</v>
      </c>
      <c r="G184" s="169"/>
      <c r="H184" s="159"/>
      <c r="I184" s="159"/>
      <c r="J184" s="159"/>
      <c r="K184" s="160"/>
      <c r="L184" s="98"/>
    </row>
    <row r="185" spans="1:12" x14ac:dyDescent="0.25">
      <c r="A185" s="10" t="s">
        <v>231</v>
      </c>
      <c r="B185" s="9" t="s">
        <v>232</v>
      </c>
      <c r="C185" s="9">
        <v>1</v>
      </c>
      <c r="D185" s="9" t="s">
        <v>233</v>
      </c>
      <c r="E185" s="9" t="s">
        <v>234</v>
      </c>
      <c r="F185" s="20" t="s">
        <v>235</v>
      </c>
      <c r="G185" s="169"/>
      <c r="H185" s="159"/>
      <c r="I185" s="159"/>
      <c r="J185" s="159"/>
      <c r="K185" s="160"/>
      <c r="L185" s="98"/>
    </row>
    <row r="186" spans="1:12" x14ac:dyDescent="0.25">
      <c r="A186" s="10" t="s">
        <v>236</v>
      </c>
      <c r="B186" s="9" t="s">
        <v>237</v>
      </c>
      <c r="C186" s="9">
        <v>1</v>
      </c>
      <c r="D186" s="9" t="s">
        <v>238</v>
      </c>
      <c r="E186" s="9" t="s">
        <v>239</v>
      </c>
      <c r="F186" s="20" t="s">
        <v>240</v>
      </c>
      <c r="G186" s="169"/>
      <c r="H186" s="159"/>
      <c r="I186" s="159"/>
      <c r="J186" s="159"/>
      <c r="K186" s="160"/>
      <c r="L186" s="98"/>
    </row>
    <row r="187" spans="1:12" x14ac:dyDescent="0.25">
      <c r="A187" s="10" t="s">
        <v>241</v>
      </c>
      <c r="B187" s="9" t="s">
        <v>242</v>
      </c>
      <c r="C187" s="9">
        <v>1</v>
      </c>
      <c r="D187" s="9" t="s">
        <v>243</v>
      </c>
      <c r="E187" s="9" t="s">
        <v>244</v>
      </c>
      <c r="F187" s="20" t="s">
        <v>245</v>
      </c>
      <c r="G187" s="169"/>
      <c r="H187" s="159"/>
      <c r="I187" s="159"/>
      <c r="J187" s="159"/>
      <c r="K187" s="160"/>
      <c r="L187" s="98"/>
    </row>
    <row r="188" spans="1:12" x14ac:dyDescent="0.25">
      <c r="A188" s="226" t="s">
        <v>219</v>
      </c>
      <c r="B188" s="227"/>
      <c r="C188" s="227"/>
      <c r="D188" s="227"/>
      <c r="E188" s="227"/>
      <c r="F188" s="228"/>
      <c r="G188" s="169"/>
      <c r="H188" s="159"/>
      <c r="I188" s="159"/>
      <c r="J188" s="159"/>
      <c r="K188" s="160"/>
      <c r="L188" s="98"/>
    </row>
    <row r="189" spans="1:12" ht="15.75" x14ac:dyDescent="0.25">
      <c r="A189" s="18" t="s">
        <v>220</v>
      </c>
      <c r="B189" s="15" t="s">
        <v>221</v>
      </c>
      <c r="C189" s="15" t="s">
        <v>222</v>
      </c>
      <c r="D189" s="15" t="s">
        <v>223</v>
      </c>
      <c r="E189" s="15" t="s">
        <v>224</v>
      </c>
      <c r="F189" s="19" t="s">
        <v>225</v>
      </c>
      <c r="G189" s="169"/>
      <c r="H189" s="159"/>
      <c r="I189" s="159"/>
      <c r="J189" s="159"/>
      <c r="K189" s="160"/>
      <c r="L189" s="98"/>
    </row>
    <row r="190" spans="1:12" x14ac:dyDescent="0.25">
      <c r="A190" s="10" t="s">
        <v>226</v>
      </c>
      <c r="B190" s="9" t="s">
        <v>246</v>
      </c>
      <c r="C190" s="9">
        <v>1</v>
      </c>
      <c r="D190" s="9" t="s">
        <v>228</v>
      </c>
      <c r="E190" s="9" t="s">
        <v>229</v>
      </c>
      <c r="F190" s="20" t="s">
        <v>230</v>
      </c>
      <c r="G190" s="169"/>
      <c r="H190" s="159"/>
      <c r="I190" s="159"/>
      <c r="J190" s="159"/>
      <c r="K190" s="160"/>
      <c r="L190" s="98"/>
    </row>
    <row r="191" spans="1:12" x14ac:dyDescent="0.25">
      <c r="A191" s="10" t="s">
        <v>231</v>
      </c>
      <c r="B191" s="9" t="s">
        <v>247</v>
      </c>
      <c r="C191" s="9">
        <v>1</v>
      </c>
      <c r="D191" s="9" t="s">
        <v>248</v>
      </c>
      <c r="E191" s="9" t="s">
        <v>229</v>
      </c>
      <c r="F191" s="20" t="s">
        <v>230</v>
      </c>
      <c r="G191" s="169"/>
      <c r="H191" s="159"/>
      <c r="I191" s="159"/>
      <c r="J191" s="159"/>
      <c r="K191" s="160"/>
      <c r="L191" s="98"/>
    </row>
    <row r="192" spans="1:12" x14ac:dyDescent="0.25">
      <c r="A192" s="10" t="s">
        <v>236</v>
      </c>
      <c r="B192" s="9" t="s">
        <v>249</v>
      </c>
      <c r="C192" s="9">
        <v>1</v>
      </c>
      <c r="D192" s="9" t="s">
        <v>233</v>
      </c>
      <c r="E192" s="9" t="s">
        <v>234</v>
      </c>
      <c r="F192" s="20" t="s">
        <v>235</v>
      </c>
      <c r="G192" s="169"/>
      <c r="H192" s="159"/>
      <c r="I192" s="159"/>
      <c r="J192" s="159"/>
      <c r="K192" s="160"/>
      <c r="L192" s="98"/>
    </row>
    <row r="193" spans="1:12" x14ac:dyDescent="0.25">
      <c r="A193" s="10" t="s">
        <v>241</v>
      </c>
      <c r="B193" s="9" t="s">
        <v>250</v>
      </c>
      <c r="C193" s="9">
        <v>1</v>
      </c>
      <c r="D193" s="9" t="s">
        <v>251</v>
      </c>
      <c r="E193" s="9" t="s">
        <v>234</v>
      </c>
      <c r="F193" s="20" t="s">
        <v>235</v>
      </c>
      <c r="G193" s="169"/>
      <c r="H193" s="159"/>
      <c r="I193" s="159"/>
      <c r="J193" s="159"/>
      <c r="K193" s="160"/>
      <c r="L193" s="98"/>
    </row>
    <row r="194" spans="1:12" x14ac:dyDescent="0.25">
      <c r="A194" s="10" t="s">
        <v>252</v>
      </c>
      <c r="B194" s="9" t="s">
        <v>253</v>
      </c>
      <c r="C194" s="9">
        <v>1</v>
      </c>
      <c r="D194" s="9" t="s">
        <v>254</v>
      </c>
      <c r="E194" s="9" t="s">
        <v>255</v>
      </c>
      <c r="F194" s="20" t="s">
        <v>240</v>
      </c>
      <c r="G194" s="169"/>
      <c r="H194" s="159"/>
      <c r="I194" s="159"/>
      <c r="J194" s="159"/>
      <c r="K194" s="160"/>
      <c r="L194" s="98"/>
    </row>
    <row r="195" spans="1:12" x14ac:dyDescent="0.25">
      <c r="A195" s="10" t="s">
        <v>256</v>
      </c>
      <c r="B195" s="9" t="s">
        <v>257</v>
      </c>
      <c r="C195" s="9">
        <v>1</v>
      </c>
      <c r="D195" s="9" t="s">
        <v>238</v>
      </c>
      <c r="E195" s="9" t="s">
        <v>255</v>
      </c>
      <c r="F195" s="20" t="s">
        <v>240</v>
      </c>
      <c r="G195" s="169"/>
      <c r="H195" s="159"/>
      <c r="I195" s="159"/>
      <c r="J195" s="159"/>
      <c r="K195" s="160"/>
      <c r="L195" s="98"/>
    </row>
    <row r="196" spans="1:12" x14ac:dyDescent="0.25">
      <c r="A196" s="10" t="s">
        <v>258</v>
      </c>
      <c r="B196" s="9" t="s">
        <v>259</v>
      </c>
      <c r="C196" s="9">
        <v>1</v>
      </c>
      <c r="D196" s="9" t="s">
        <v>254</v>
      </c>
      <c r="E196" s="9" t="s">
        <v>239</v>
      </c>
      <c r="F196" s="20" t="s">
        <v>240</v>
      </c>
      <c r="G196" s="169"/>
      <c r="H196" s="159"/>
      <c r="I196" s="159"/>
      <c r="J196" s="159"/>
      <c r="K196" s="160"/>
      <c r="L196" s="98"/>
    </row>
    <row r="197" spans="1:12" x14ac:dyDescent="0.25">
      <c r="A197" s="10" t="s">
        <v>260</v>
      </c>
      <c r="B197" s="9" t="s">
        <v>261</v>
      </c>
      <c r="C197" s="9">
        <v>1</v>
      </c>
      <c r="D197" s="9" t="s">
        <v>262</v>
      </c>
      <c r="E197" s="9" t="s">
        <v>244</v>
      </c>
      <c r="F197" s="20" t="s">
        <v>245</v>
      </c>
      <c r="G197" s="169"/>
      <c r="H197" s="159"/>
      <c r="I197" s="159"/>
      <c r="J197" s="159"/>
      <c r="K197" s="160"/>
      <c r="L197" s="98"/>
    </row>
    <row r="198" spans="1:12" x14ac:dyDescent="0.25">
      <c r="A198" s="10" t="s">
        <v>263</v>
      </c>
      <c r="B198" s="9" t="s">
        <v>264</v>
      </c>
      <c r="C198" s="9">
        <v>1</v>
      </c>
      <c r="D198" s="9" t="s">
        <v>243</v>
      </c>
      <c r="E198" s="9" t="s">
        <v>265</v>
      </c>
      <c r="F198" s="20" t="s">
        <v>245</v>
      </c>
      <c r="G198" s="169"/>
      <c r="H198" s="159"/>
      <c r="I198" s="159"/>
      <c r="J198" s="159"/>
      <c r="K198" s="160"/>
      <c r="L198" s="98"/>
    </row>
    <row r="199" spans="1:12" x14ac:dyDescent="0.25">
      <c r="A199" s="10" t="s">
        <v>266</v>
      </c>
      <c r="B199" s="9" t="s">
        <v>267</v>
      </c>
      <c r="C199" s="9">
        <v>1</v>
      </c>
      <c r="D199" s="9" t="s">
        <v>268</v>
      </c>
      <c r="E199" s="9" t="s">
        <v>269</v>
      </c>
      <c r="F199" s="20" t="s">
        <v>270</v>
      </c>
      <c r="G199" s="169"/>
      <c r="H199" s="159"/>
      <c r="I199" s="159"/>
      <c r="J199" s="159"/>
      <c r="K199" s="160"/>
      <c r="L199" s="98"/>
    </row>
    <row r="200" spans="1:12" x14ac:dyDescent="0.25">
      <c r="A200" s="10" t="s">
        <v>271</v>
      </c>
      <c r="B200" s="9" t="s">
        <v>272</v>
      </c>
      <c r="C200" s="9">
        <v>1</v>
      </c>
      <c r="D200" s="9" t="s">
        <v>273</v>
      </c>
      <c r="E200" s="9" t="s">
        <v>274</v>
      </c>
      <c r="F200" s="20" t="s">
        <v>275</v>
      </c>
      <c r="G200" s="169"/>
      <c r="H200" s="159"/>
      <c r="I200" s="159"/>
      <c r="J200" s="159"/>
      <c r="K200" s="160"/>
      <c r="L200" s="98"/>
    </row>
    <row r="201" spans="1:12" x14ac:dyDescent="0.25">
      <c r="A201" s="10" t="s">
        <v>276</v>
      </c>
      <c r="B201" s="9" t="s">
        <v>277</v>
      </c>
      <c r="C201" s="9">
        <v>1</v>
      </c>
      <c r="D201" s="9" t="s">
        <v>278</v>
      </c>
      <c r="E201" s="9" t="s">
        <v>274</v>
      </c>
      <c r="F201" s="20" t="s">
        <v>275</v>
      </c>
      <c r="G201" s="169"/>
      <c r="H201" s="159"/>
      <c r="I201" s="159"/>
      <c r="J201" s="159"/>
      <c r="K201" s="160"/>
      <c r="L201" s="98"/>
    </row>
    <row r="202" spans="1:12" ht="18.75" x14ac:dyDescent="0.25">
      <c r="A202" s="67" t="s">
        <v>279</v>
      </c>
      <c r="B202" s="68"/>
      <c r="C202" s="68"/>
      <c r="D202" s="68"/>
      <c r="E202" s="68"/>
      <c r="F202" s="69"/>
      <c r="G202" s="170"/>
      <c r="H202" s="162"/>
      <c r="I202" s="162"/>
      <c r="J202" s="162"/>
      <c r="K202" s="163"/>
      <c r="L202" s="98"/>
    </row>
    <row r="203" spans="1:12" ht="15.75" x14ac:dyDescent="0.25">
      <c r="A203" s="72" t="s">
        <v>280</v>
      </c>
      <c r="B203" s="72"/>
      <c r="C203" s="72"/>
      <c r="D203" s="72"/>
      <c r="E203" s="72"/>
      <c r="F203" s="76" t="s">
        <v>16</v>
      </c>
      <c r="G203" s="72">
        <v>2</v>
      </c>
      <c r="H203" s="72">
        <v>25</v>
      </c>
      <c r="I203" s="93">
        <v>1</v>
      </c>
      <c r="J203" s="56">
        <f t="shared" ref="J203:J208" si="8">((G203*H203)*I203)*$L$4</f>
        <v>0</v>
      </c>
      <c r="K203" s="97">
        <f t="shared" ref="K203:K256" si="9">J203*$K$4</f>
        <v>0</v>
      </c>
      <c r="L203" s="98"/>
    </row>
    <row r="204" spans="1:12" ht="15.75" x14ac:dyDescent="0.25">
      <c r="A204" s="72" t="s">
        <v>281</v>
      </c>
      <c r="B204" s="72"/>
      <c r="C204" s="72"/>
      <c r="D204" s="72"/>
      <c r="E204" s="72"/>
      <c r="F204" s="76" t="s">
        <v>16</v>
      </c>
      <c r="G204" s="72">
        <v>2</v>
      </c>
      <c r="H204" s="72">
        <v>25</v>
      </c>
      <c r="I204" s="93">
        <v>1</v>
      </c>
      <c r="J204" s="56">
        <f t="shared" si="8"/>
        <v>0</v>
      </c>
      <c r="K204" s="97">
        <f t="shared" si="9"/>
        <v>0</v>
      </c>
      <c r="L204" s="98"/>
    </row>
    <row r="205" spans="1:12" ht="15.75" x14ac:dyDescent="0.25">
      <c r="A205" s="72" t="s">
        <v>282</v>
      </c>
      <c r="B205" s="72"/>
      <c r="C205" s="72"/>
      <c r="D205" s="72"/>
      <c r="E205" s="72"/>
      <c r="F205" s="76" t="s">
        <v>16</v>
      </c>
      <c r="G205" s="72">
        <v>2</v>
      </c>
      <c r="H205" s="72">
        <v>25</v>
      </c>
      <c r="I205" s="93">
        <v>1</v>
      </c>
      <c r="J205" s="56">
        <f t="shared" si="8"/>
        <v>0</v>
      </c>
      <c r="K205" s="97">
        <f t="shared" si="9"/>
        <v>0</v>
      </c>
      <c r="L205" s="98"/>
    </row>
    <row r="206" spans="1:12" ht="15.75" x14ac:dyDescent="0.25">
      <c r="A206" s="72" t="s">
        <v>283</v>
      </c>
      <c r="B206" s="72"/>
      <c r="C206" s="72"/>
      <c r="D206" s="72"/>
      <c r="E206" s="72"/>
      <c r="F206" s="76" t="s">
        <v>16</v>
      </c>
      <c r="G206" s="72">
        <v>2</v>
      </c>
      <c r="H206" s="72">
        <v>25</v>
      </c>
      <c r="I206" s="93">
        <v>1</v>
      </c>
      <c r="J206" s="56">
        <f t="shared" si="8"/>
        <v>0</v>
      </c>
      <c r="K206" s="97">
        <f t="shared" si="9"/>
        <v>0</v>
      </c>
      <c r="L206" s="98"/>
    </row>
    <row r="207" spans="1:12" ht="15.75" x14ac:dyDescent="0.25">
      <c r="A207" s="72" t="s">
        <v>284</v>
      </c>
      <c r="B207" s="72"/>
      <c r="C207" s="72"/>
      <c r="D207" s="72"/>
      <c r="E207" s="72"/>
      <c r="F207" s="76" t="s">
        <v>16</v>
      </c>
      <c r="G207" s="72">
        <v>2</v>
      </c>
      <c r="H207" s="72">
        <v>25</v>
      </c>
      <c r="I207" s="93">
        <v>1</v>
      </c>
      <c r="J207" s="56">
        <f t="shared" si="8"/>
        <v>0</v>
      </c>
      <c r="K207" s="97">
        <f t="shared" si="9"/>
        <v>0</v>
      </c>
      <c r="L207" s="98"/>
    </row>
    <row r="208" spans="1:12" ht="15.75" x14ac:dyDescent="0.25">
      <c r="A208" s="72" t="s">
        <v>285</v>
      </c>
      <c r="B208" s="72"/>
      <c r="C208" s="72"/>
      <c r="D208" s="72"/>
      <c r="E208" s="72"/>
      <c r="F208" s="76" t="s">
        <v>16</v>
      </c>
      <c r="G208" s="72">
        <v>2</v>
      </c>
      <c r="H208" s="72">
        <v>25</v>
      </c>
      <c r="I208" s="93">
        <v>1</v>
      </c>
      <c r="J208" s="56">
        <f t="shared" si="8"/>
        <v>0</v>
      </c>
      <c r="K208" s="97">
        <f t="shared" si="9"/>
        <v>0</v>
      </c>
      <c r="L208" s="98"/>
    </row>
    <row r="209" spans="1:12" ht="15.75" x14ac:dyDescent="0.25">
      <c r="A209" s="218" t="s">
        <v>286</v>
      </c>
      <c r="B209" s="218"/>
      <c r="C209" s="218"/>
      <c r="D209" s="218"/>
      <c r="E209" s="218"/>
      <c r="F209" s="219"/>
      <c r="G209" s="93"/>
      <c r="H209" s="93"/>
      <c r="I209" s="93" t="s">
        <v>29</v>
      </c>
      <c r="J209" s="56">
        <f>SUM(J203:J208)</f>
        <v>0</v>
      </c>
      <c r="K209" s="97"/>
      <c r="L209" s="98"/>
    </row>
    <row r="210" spans="1:12" x14ac:dyDescent="0.25">
      <c r="A210" s="216" t="s">
        <v>287</v>
      </c>
      <c r="B210" s="216"/>
      <c r="C210" s="216"/>
      <c r="D210" s="216"/>
      <c r="E210" s="216"/>
      <c r="F210" s="217"/>
      <c r="G210" s="168"/>
      <c r="H210" s="156"/>
      <c r="I210" s="156"/>
      <c r="J210" s="156"/>
      <c r="K210" s="157"/>
      <c r="L210" s="98"/>
    </row>
    <row r="211" spans="1:12" ht="15.75" x14ac:dyDescent="0.25">
      <c r="A211" s="18" t="s">
        <v>220</v>
      </c>
      <c r="B211" s="15" t="s">
        <v>221</v>
      </c>
      <c r="C211" s="15" t="s">
        <v>222</v>
      </c>
      <c r="D211" s="15" t="s">
        <v>223</v>
      </c>
      <c r="E211" s="15" t="s">
        <v>224</v>
      </c>
      <c r="F211" s="19" t="s">
        <v>225</v>
      </c>
      <c r="G211" s="169"/>
      <c r="H211" s="159"/>
      <c r="I211" s="159"/>
      <c r="J211" s="159"/>
      <c r="K211" s="160"/>
      <c r="L211" s="98"/>
    </row>
    <row r="212" spans="1:12" x14ac:dyDescent="0.25">
      <c r="A212" s="10" t="s">
        <v>226</v>
      </c>
      <c r="B212" s="9" t="s">
        <v>288</v>
      </c>
      <c r="C212" s="9">
        <v>2</v>
      </c>
      <c r="D212" s="9" t="s">
        <v>289</v>
      </c>
      <c r="E212" s="9" t="s">
        <v>290</v>
      </c>
      <c r="F212" s="20" t="s">
        <v>291</v>
      </c>
      <c r="G212" s="169"/>
      <c r="H212" s="159"/>
      <c r="I212" s="159"/>
      <c r="J212" s="159"/>
      <c r="K212" s="160"/>
      <c r="L212" s="98"/>
    </row>
    <row r="213" spans="1:12" x14ac:dyDescent="0.25">
      <c r="A213" s="10" t="s">
        <v>231</v>
      </c>
      <c r="B213" s="9" t="s">
        <v>292</v>
      </c>
      <c r="C213" s="9">
        <v>1</v>
      </c>
      <c r="D213" s="9" t="s">
        <v>293</v>
      </c>
      <c r="E213" s="9" t="s">
        <v>290</v>
      </c>
      <c r="F213" s="20" t="s">
        <v>291</v>
      </c>
      <c r="G213" s="169"/>
      <c r="H213" s="159"/>
      <c r="I213" s="159"/>
      <c r="J213" s="159"/>
      <c r="K213" s="160"/>
      <c r="L213" s="98"/>
    </row>
    <row r="214" spans="1:12" x14ac:dyDescent="0.25">
      <c r="A214" s="10" t="s">
        <v>236</v>
      </c>
      <c r="B214" s="9" t="s">
        <v>294</v>
      </c>
      <c r="C214" s="9">
        <v>2</v>
      </c>
      <c r="D214" s="9" t="s">
        <v>295</v>
      </c>
      <c r="E214" s="9" t="s">
        <v>290</v>
      </c>
      <c r="F214" s="20" t="s">
        <v>291</v>
      </c>
      <c r="G214" s="169"/>
      <c r="H214" s="159"/>
      <c r="I214" s="159"/>
      <c r="J214" s="159"/>
      <c r="K214" s="160"/>
      <c r="L214" s="98"/>
    </row>
    <row r="215" spans="1:12" x14ac:dyDescent="0.25">
      <c r="A215" s="10" t="s">
        <v>241</v>
      </c>
      <c r="B215" s="9" t="s">
        <v>296</v>
      </c>
      <c r="C215" s="9">
        <v>2</v>
      </c>
      <c r="D215" s="9" t="s">
        <v>297</v>
      </c>
      <c r="E215" s="9" t="s">
        <v>265</v>
      </c>
      <c r="F215" s="20" t="s">
        <v>245</v>
      </c>
      <c r="G215" s="169"/>
      <c r="H215" s="159"/>
      <c r="I215" s="159"/>
      <c r="J215" s="159"/>
      <c r="K215" s="160"/>
      <c r="L215" s="98"/>
    </row>
    <row r="216" spans="1:12" x14ac:dyDescent="0.25">
      <c r="A216" s="10" t="s">
        <v>252</v>
      </c>
      <c r="B216" s="9" t="s">
        <v>298</v>
      </c>
      <c r="C216" s="9">
        <v>1</v>
      </c>
      <c r="D216" s="9" t="s">
        <v>299</v>
      </c>
      <c r="E216" s="9" t="s">
        <v>265</v>
      </c>
      <c r="F216" s="20" t="s">
        <v>245</v>
      </c>
      <c r="G216" s="169"/>
      <c r="H216" s="159"/>
      <c r="I216" s="159"/>
      <c r="J216" s="159"/>
      <c r="K216" s="160"/>
      <c r="L216" s="98"/>
    </row>
    <row r="217" spans="1:12" x14ac:dyDescent="0.25">
      <c r="A217" s="10" t="s">
        <v>256</v>
      </c>
      <c r="B217" s="9" t="s">
        <v>300</v>
      </c>
      <c r="C217" s="9">
        <v>2</v>
      </c>
      <c r="D217" s="9" t="s">
        <v>295</v>
      </c>
      <c r="E217" s="9" t="s">
        <v>265</v>
      </c>
      <c r="F217" s="20" t="s">
        <v>245</v>
      </c>
      <c r="G217" s="169"/>
      <c r="H217" s="159"/>
      <c r="I217" s="159"/>
      <c r="J217" s="159"/>
      <c r="K217" s="160"/>
      <c r="L217" s="98"/>
    </row>
    <row r="218" spans="1:12" x14ac:dyDescent="0.25">
      <c r="A218" s="10" t="s">
        <v>258</v>
      </c>
      <c r="B218" s="9" t="s">
        <v>301</v>
      </c>
      <c r="C218" s="9">
        <v>2</v>
      </c>
      <c r="D218" s="9" t="s">
        <v>302</v>
      </c>
      <c r="E218" s="9" t="s">
        <v>303</v>
      </c>
      <c r="F218" s="20" t="s">
        <v>304</v>
      </c>
      <c r="G218" s="169"/>
      <c r="H218" s="159"/>
      <c r="I218" s="159"/>
      <c r="J218" s="159"/>
      <c r="K218" s="160"/>
      <c r="L218" s="98"/>
    </row>
    <row r="219" spans="1:12" x14ac:dyDescent="0.25">
      <c r="A219" s="10" t="s">
        <v>260</v>
      </c>
      <c r="B219" s="9" t="s">
        <v>305</v>
      </c>
      <c r="C219" s="9">
        <v>1</v>
      </c>
      <c r="D219" s="9" t="s">
        <v>306</v>
      </c>
      <c r="E219" s="9" t="s">
        <v>303</v>
      </c>
      <c r="F219" s="20" t="s">
        <v>304</v>
      </c>
      <c r="G219" s="169"/>
      <c r="H219" s="159"/>
      <c r="I219" s="159"/>
      <c r="J219" s="159"/>
      <c r="K219" s="160"/>
      <c r="L219" s="98"/>
    </row>
    <row r="220" spans="1:12" x14ac:dyDescent="0.25">
      <c r="A220" s="10" t="s">
        <v>263</v>
      </c>
      <c r="B220" s="9" t="s">
        <v>307</v>
      </c>
      <c r="C220" s="9">
        <v>2</v>
      </c>
      <c r="D220" s="9" t="s">
        <v>308</v>
      </c>
      <c r="E220" s="9" t="s">
        <v>309</v>
      </c>
      <c r="F220" s="20" t="s">
        <v>310</v>
      </c>
      <c r="G220" s="169"/>
      <c r="H220" s="159"/>
      <c r="I220" s="159"/>
      <c r="J220" s="159"/>
      <c r="K220" s="160"/>
      <c r="L220" s="98"/>
    </row>
    <row r="221" spans="1:12" x14ac:dyDescent="0.25">
      <c r="A221" s="10" t="s">
        <v>258</v>
      </c>
      <c r="B221" s="9" t="s">
        <v>311</v>
      </c>
      <c r="C221" s="9">
        <v>2</v>
      </c>
      <c r="D221" s="9" t="s">
        <v>312</v>
      </c>
      <c r="E221" s="9" t="s">
        <v>313</v>
      </c>
      <c r="F221" s="20" t="s">
        <v>314</v>
      </c>
      <c r="G221" s="169"/>
      <c r="H221" s="159"/>
      <c r="I221" s="159"/>
      <c r="J221" s="159"/>
      <c r="K221" s="160"/>
      <c r="L221" s="98"/>
    </row>
    <row r="222" spans="1:12" x14ac:dyDescent="0.25">
      <c r="A222" s="10" t="s">
        <v>260</v>
      </c>
      <c r="B222" s="9" t="s">
        <v>315</v>
      </c>
      <c r="C222" s="9">
        <v>2</v>
      </c>
      <c r="D222" s="9" t="s">
        <v>316</v>
      </c>
      <c r="E222" s="9" t="s">
        <v>317</v>
      </c>
      <c r="F222" s="20" t="s">
        <v>314</v>
      </c>
      <c r="G222" s="169"/>
      <c r="H222" s="159"/>
      <c r="I222" s="159"/>
      <c r="J222" s="159"/>
      <c r="K222" s="160"/>
      <c r="L222" s="98"/>
    </row>
    <row r="223" spans="1:12" x14ac:dyDescent="0.25">
      <c r="A223" s="10" t="s">
        <v>263</v>
      </c>
      <c r="B223" s="9" t="s">
        <v>318</v>
      </c>
      <c r="C223" s="9">
        <v>1</v>
      </c>
      <c r="D223" s="9" t="s">
        <v>319</v>
      </c>
      <c r="E223" s="9" t="s">
        <v>317</v>
      </c>
      <c r="F223" s="20" t="s">
        <v>314</v>
      </c>
      <c r="G223" s="169"/>
      <c r="H223" s="159"/>
      <c r="I223" s="159"/>
      <c r="J223" s="159"/>
      <c r="K223" s="160"/>
      <c r="L223" s="98"/>
    </row>
    <row r="224" spans="1:12" x14ac:dyDescent="0.25">
      <c r="A224" s="10" t="s">
        <v>266</v>
      </c>
      <c r="B224" s="9" t="s">
        <v>320</v>
      </c>
      <c r="C224" s="9">
        <v>2</v>
      </c>
      <c r="D224" s="9" t="s">
        <v>308</v>
      </c>
      <c r="E224" s="9" t="s">
        <v>317</v>
      </c>
      <c r="F224" s="20" t="s">
        <v>314</v>
      </c>
      <c r="G224" s="169"/>
      <c r="H224" s="159"/>
      <c r="I224" s="159"/>
      <c r="J224" s="159"/>
      <c r="K224" s="160"/>
      <c r="L224" s="98"/>
    </row>
    <row r="225" spans="1:12" x14ac:dyDescent="0.25">
      <c r="A225" s="10" t="s">
        <v>271</v>
      </c>
      <c r="B225" s="9" t="s">
        <v>321</v>
      </c>
      <c r="C225" s="9">
        <v>2</v>
      </c>
      <c r="D225" s="9" t="s">
        <v>322</v>
      </c>
      <c r="E225" s="9" t="s">
        <v>323</v>
      </c>
      <c r="F225" s="20" t="s">
        <v>324</v>
      </c>
      <c r="G225" s="169"/>
      <c r="H225" s="159"/>
      <c r="I225" s="159"/>
      <c r="J225" s="159"/>
      <c r="K225" s="160"/>
      <c r="L225" s="98"/>
    </row>
    <row r="226" spans="1:12" x14ac:dyDescent="0.25">
      <c r="A226" s="10" t="s">
        <v>276</v>
      </c>
      <c r="B226" s="9" t="s">
        <v>325</v>
      </c>
      <c r="C226" s="9">
        <v>2</v>
      </c>
      <c r="D226" s="9" t="s">
        <v>326</v>
      </c>
      <c r="E226" s="9" t="s">
        <v>274</v>
      </c>
      <c r="F226" s="20" t="s">
        <v>327</v>
      </c>
      <c r="G226" s="169"/>
      <c r="H226" s="159"/>
      <c r="I226" s="159"/>
      <c r="J226" s="159"/>
      <c r="K226" s="160"/>
      <c r="L226" s="98"/>
    </row>
    <row r="227" spans="1:12" x14ac:dyDescent="0.25">
      <c r="A227" s="10" t="s">
        <v>328</v>
      </c>
      <c r="B227" s="9" t="s">
        <v>329</v>
      </c>
      <c r="C227" s="9">
        <v>2</v>
      </c>
      <c r="D227" s="9" t="s">
        <v>322</v>
      </c>
      <c r="E227" s="9" t="s">
        <v>274</v>
      </c>
      <c r="F227" s="20" t="s">
        <v>327</v>
      </c>
      <c r="G227" s="169"/>
      <c r="H227" s="159"/>
      <c r="I227" s="159"/>
      <c r="J227" s="159"/>
      <c r="K227" s="160"/>
      <c r="L227" s="98"/>
    </row>
    <row r="228" spans="1:12" x14ac:dyDescent="0.25">
      <c r="A228" s="214" t="s">
        <v>330</v>
      </c>
      <c r="B228" s="214"/>
      <c r="C228" s="214"/>
      <c r="D228" s="214"/>
      <c r="E228" s="214"/>
      <c r="F228" s="215"/>
      <c r="G228" s="169"/>
      <c r="H228" s="159"/>
      <c r="I228" s="159"/>
      <c r="J228" s="159"/>
      <c r="K228" s="160"/>
      <c r="L228" s="98"/>
    </row>
    <row r="229" spans="1:12" ht="15.75" x14ac:dyDescent="0.25">
      <c r="A229" s="18" t="s">
        <v>220</v>
      </c>
      <c r="B229" s="15" t="s">
        <v>221</v>
      </c>
      <c r="C229" s="15" t="s">
        <v>222</v>
      </c>
      <c r="D229" s="15" t="s">
        <v>223</v>
      </c>
      <c r="E229" s="15" t="s">
        <v>224</v>
      </c>
      <c r="F229" s="19" t="s">
        <v>225</v>
      </c>
      <c r="G229" s="169"/>
      <c r="H229" s="159"/>
      <c r="I229" s="159"/>
      <c r="J229" s="159"/>
      <c r="K229" s="160"/>
      <c r="L229" s="98"/>
    </row>
    <row r="230" spans="1:12" x14ac:dyDescent="0.25">
      <c r="A230" s="10" t="s">
        <v>226</v>
      </c>
      <c r="B230" s="9" t="s">
        <v>331</v>
      </c>
      <c r="C230" s="9">
        <v>2</v>
      </c>
      <c r="D230" s="9" t="s">
        <v>332</v>
      </c>
      <c r="E230" s="9" t="s">
        <v>333</v>
      </c>
      <c r="F230" s="20" t="s">
        <v>334</v>
      </c>
      <c r="G230" s="169"/>
      <c r="H230" s="159"/>
      <c r="I230" s="159"/>
      <c r="J230" s="159"/>
      <c r="K230" s="160"/>
      <c r="L230" s="98"/>
    </row>
    <row r="231" spans="1:12" x14ac:dyDescent="0.25">
      <c r="A231" s="214" t="s">
        <v>335</v>
      </c>
      <c r="B231" s="214"/>
      <c r="C231" s="214"/>
      <c r="D231" s="214"/>
      <c r="E231" s="214"/>
      <c r="F231" s="215"/>
      <c r="G231" s="169"/>
      <c r="H231" s="159"/>
      <c r="I231" s="159"/>
      <c r="J231" s="159"/>
      <c r="K231" s="160"/>
      <c r="L231" s="98"/>
    </row>
    <row r="232" spans="1:12" ht="15.75" x14ac:dyDescent="0.25">
      <c r="A232" s="18" t="s">
        <v>220</v>
      </c>
      <c r="B232" s="15" t="s">
        <v>221</v>
      </c>
      <c r="C232" s="15" t="s">
        <v>222</v>
      </c>
      <c r="D232" s="15" t="s">
        <v>223</v>
      </c>
      <c r="E232" s="15" t="s">
        <v>224</v>
      </c>
      <c r="F232" s="19" t="s">
        <v>225</v>
      </c>
      <c r="G232" s="169"/>
      <c r="H232" s="159"/>
      <c r="I232" s="159"/>
      <c r="J232" s="159"/>
      <c r="K232" s="160"/>
      <c r="L232" s="98"/>
    </row>
    <row r="233" spans="1:12" ht="25.5" x14ac:dyDescent="0.25">
      <c r="A233" s="10" t="s">
        <v>226</v>
      </c>
      <c r="B233" s="9" t="s">
        <v>336</v>
      </c>
      <c r="C233" s="9">
        <v>2</v>
      </c>
      <c r="D233" s="10" t="s">
        <v>337</v>
      </c>
      <c r="E233" s="9" t="s">
        <v>338</v>
      </c>
      <c r="F233" s="20" t="s">
        <v>339</v>
      </c>
      <c r="G233" s="169"/>
      <c r="H233" s="159"/>
      <c r="I233" s="159"/>
      <c r="J233" s="159"/>
      <c r="K233" s="160"/>
      <c r="L233" s="98"/>
    </row>
    <row r="234" spans="1:12" ht="25.5" x14ac:dyDescent="0.25">
      <c r="A234" s="10" t="s">
        <v>231</v>
      </c>
      <c r="B234" s="9" t="s">
        <v>340</v>
      </c>
      <c r="C234" s="9">
        <v>2</v>
      </c>
      <c r="D234" s="10" t="s">
        <v>341</v>
      </c>
      <c r="E234" s="9" t="s">
        <v>338</v>
      </c>
      <c r="F234" s="20" t="s">
        <v>339</v>
      </c>
      <c r="G234" s="169"/>
      <c r="H234" s="159"/>
      <c r="I234" s="159"/>
      <c r="J234" s="159"/>
      <c r="K234" s="160"/>
      <c r="L234" s="98"/>
    </row>
    <row r="235" spans="1:12" ht="25.5" x14ac:dyDescent="0.25">
      <c r="A235" s="10" t="s">
        <v>236</v>
      </c>
      <c r="B235" s="9" t="s">
        <v>342</v>
      </c>
      <c r="C235" s="9">
        <v>2</v>
      </c>
      <c r="D235" s="10" t="s">
        <v>343</v>
      </c>
      <c r="E235" s="9" t="s">
        <v>338</v>
      </c>
      <c r="F235" s="20" t="s">
        <v>339</v>
      </c>
      <c r="G235" s="169"/>
      <c r="H235" s="159"/>
      <c r="I235" s="159"/>
      <c r="J235" s="159"/>
      <c r="K235" s="160"/>
      <c r="L235" s="98"/>
    </row>
    <row r="236" spans="1:12" ht="25.5" x14ac:dyDescent="0.25">
      <c r="A236" s="10" t="s">
        <v>241</v>
      </c>
      <c r="B236" s="9" t="s">
        <v>344</v>
      </c>
      <c r="C236" s="9">
        <v>2</v>
      </c>
      <c r="D236" s="10" t="s">
        <v>345</v>
      </c>
      <c r="E236" s="9" t="s">
        <v>338</v>
      </c>
      <c r="F236" s="20" t="s">
        <v>339</v>
      </c>
      <c r="G236" s="169"/>
      <c r="H236" s="159"/>
      <c r="I236" s="159"/>
      <c r="J236" s="159"/>
      <c r="K236" s="160"/>
      <c r="L236" s="98"/>
    </row>
    <row r="237" spans="1:12" x14ac:dyDescent="0.25">
      <c r="A237" s="21" t="s">
        <v>346</v>
      </c>
      <c r="B237" s="22" t="s">
        <v>347</v>
      </c>
      <c r="C237" s="22">
        <v>7</v>
      </c>
      <c r="D237" s="23"/>
      <c r="E237" s="22"/>
      <c r="F237" s="22"/>
      <c r="G237" s="169"/>
      <c r="H237" s="159"/>
      <c r="I237" s="159"/>
      <c r="J237" s="159"/>
      <c r="K237" s="160"/>
      <c r="L237" s="98"/>
    </row>
    <row r="238" spans="1:12" x14ac:dyDescent="0.25">
      <c r="A238" s="21"/>
      <c r="B238" s="22"/>
      <c r="C238" s="22"/>
      <c r="D238" s="23"/>
      <c r="E238" s="22"/>
      <c r="F238" s="22"/>
      <c r="G238" s="197"/>
      <c r="H238" s="198"/>
      <c r="I238" s="198"/>
      <c r="J238" s="198"/>
      <c r="K238" s="199"/>
      <c r="L238" s="100"/>
    </row>
    <row r="239" spans="1:12" ht="18.75" x14ac:dyDescent="0.3">
      <c r="A239" s="45" t="s">
        <v>348</v>
      </c>
      <c r="B239" s="37"/>
      <c r="C239" s="37"/>
      <c r="D239" s="37"/>
      <c r="E239" s="37"/>
      <c r="F239" s="37"/>
      <c r="G239" s="194"/>
      <c r="H239" s="195"/>
      <c r="I239" s="195"/>
      <c r="J239" s="195"/>
      <c r="K239" s="196"/>
      <c r="L239" s="100"/>
    </row>
    <row r="240" spans="1:12" ht="15.75" x14ac:dyDescent="0.25">
      <c r="A240" s="12" t="s">
        <v>349</v>
      </c>
      <c r="B240" s="12"/>
      <c r="C240" s="12"/>
      <c r="D240" s="12"/>
      <c r="E240" s="12"/>
      <c r="F240" s="13" t="s">
        <v>16</v>
      </c>
      <c r="G240" s="24">
        <v>1</v>
      </c>
      <c r="H240" s="12">
        <v>2</v>
      </c>
      <c r="I240" s="101">
        <v>1</v>
      </c>
      <c r="J240" s="2">
        <f t="shared" ref="J240:J250" si="10">((G240*H240)*I240)*$L$4</f>
        <v>0</v>
      </c>
      <c r="K240" s="102">
        <f t="shared" si="9"/>
        <v>0</v>
      </c>
      <c r="L240" s="100"/>
    </row>
    <row r="241" spans="1:12" ht="15.75" x14ac:dyDescent="0.25">
      <c r="A241" s="12" t="s">
        <v>203</v>
      </c>
      <c r="B241" s="12"/>
      <c r="C241" s="12"/>
      <c r="D241" s="12"/>
      <c r="E241" s="12"/>
      <c r="F241" s="13" t="s">
        <v>16</v>
      </c>
      <c r="G241" s="24">
        <v>1</v>
      </c>
      <c r="H241" s="12">
        <v>2</v>
      </c>
      <c r="I241" s="101">
        <v>1</v>
      </c>
      <c r="J241" s="2">
        <f t="shared" si="10"/>
        <v>0</v>
      </c>
      <c r="K241" s="102">
        <f t="shared" si="9"/>
        <v>0</v>
      </c>
      <c r="L241" s="100"/>
    </row>
    <row r="242" spans="1:12" ht="15.75" x14ac:dyDescent="0.25">
      <c r="A242" s="12" t="s">
        <v>212</v>
      </c>
      <c r="B242" s="12"/>
      <c r="C242" s="12"/>
      <c r="D242" s="12"/>
      <c r="E242" s="12"/>
      <c r="F242" s="13" t="s">
        <v>16</v>
      </c>
      <c r="G242" s="103">
        <v>1</v>
      </c>
      <c r="H242" s="104">
        <v>2</v>
      </c>
      <c r="I242" s="101">
        <v>1</v>
      </c>
      <c r="J242" s="2">
        <f t="shared" si="10"/>
        <v>0</v>
      </c>
      <c r="K242" s="102">
        <f t="shared" si="9"/>
        <v>0</v>
      </c>
      <c r="L242" s="100"/>
    </row>
    <row r="243" spans="1:12" ht="15.75" x14ac:dyDescent="0.25">
      <c r="A243" s="12" t="s">
        <v>205</v>
      </c>
      <c r="B243" s="12"/>
      <c r="C243" s="12"/>
      <c r="D243" s="12"/>
      <c r="E243" s="12"/>
      <c r="F243" s="13" t="s">
        <v>16</v>
      </c>
      <c r="G243" s="103">
        <v>1</v>
      </c>
      <c r="H243" s="104">
        <v>2</v>
      </c>
      <c r="I243" s="101">
        <v>1</v>
      </c>
      <c r="J243" s="2">
        <f t="shared" si="10"/>
        <v>0</v>
      </c>
      <c r="K243" s="102">
        <f t="shared" si="9"/>
        <v>0</v>
      </c>
      <c r="L243" s="100"/>
    </row>
    <row r="244" spans="1:12" ht="15.75" x14ac:dyDescent="0.25">
      <c r="A244" s="12" t="s">
        <v>206</v>
      </c>
      <c r="B244" s="12"/>
      <c r="C244" s="12"/>
      <c r="D244" s="12"/>
      <c r="E244" s="12"/>
      <c r="F244" s="13" t="s">
        <v>16</v>
      </c>
      <c r="G244" s="103">
        <v>1</v>
      </c>
      <c r="H244" s="103">
        <v>2</v>
      </c>
      <c r="I244" s="101">
        <v>1</v>
      </c>
      <c r="J244" s="2">
        <f t="shared" si="10"/>
        <v>0</v>
      </c>
      <c r="K244" s="102">
        <f t="shared" si="9"/>
        <v>0</v>
      </c>
      <c r="L244" s="100"/>
    </row>
    <row r="245" spans="1:12" ht="15.75" x14ac:dyDescent="0.25">
      <c r="A245" s="12" t="s">
        <v>350</v>
      </c>
      <c r="B245" s="12"/>
      <c r="C245" s="12"/>
      <c r="D245" s="12"/>
      <c r="E245" s="12"/>
      <c r="F245" s="13" t="s">
        <v>16</v>
      </c>
      <c r="G245" s="103">
        <v>1</v>
      </c>
      <c r="H245" s="103">
        <v>2</v>
      </c>
      <c r="I245" s="101">
        <v>1</v>
      </c>
      <c r="J245" s="2">
        <f t="shared" si="10"/>
        <v>0</v>
      </c>
      <c r="K245" s="102">
        <f t="shared" si="9"/>
        <v>0</v>
      </c>
      <c r="L245" s="100"/>
    </row>
    <row r="246" spans="1:12" ht="15.75" x14ac:dyDescent="0.25">
      <c r="A246" s="12" t="s">
        <v>351</v>
      </c>
      <c r="B246" s="12"/>
      <c r="C246" s="12"/>
      <c r="D246" s="12"/>
      <c r="E246" s="12"/>
      <c r="F246" s="13" t="s">
        <v>16</v>
      </c>
      <c r="G246" s="103">
        <v>2</v>
      </c>
      <c r="H246" s="103">
        <v>2</v>
      </c>
      <c r="I246" s="101">
        <v>1</v>
      </c>
      <c r="J246" s="2">
        <f t="shared" si="10"/>
        <v>0</v>
      </c>
      <c r="K246" s="102">
        <f t="shared" si="9"/>
        <v>0</v>
      </c>
      <c r="L246" s="100"/>
    </row>
    <row r="247" spans="1:12" ht="15.75" x14ac:dyDescent="0.25">
      <c r="A247" s="12" t="s">
        <v>352</v>
      </c>
      <c r="B247" s="12"/>
      <c r="C247" s="12"/>
      <c r="D247" s="12"/>
      <c r="E247" s="12"/>
      <c r="F247" s="13" t="s">
        <v>16</v>
      </c>
      <c r="G247" s="103">
        <v>1</v>
      </c>
      <c r="H247" s="103">
        <v>2</v>
      </c>
      <c r="I247" s="101">
        <v>1</v>
      </c>
      <c r="J247" s="2">
        <f t="shared" si="10"/>
        <v>0</v>
      </c>
      <c r="K247" s="102">
        <f t="shared" si="9"/>
        <v>0</v>
      </c>
      <c r="L247" s="100"/>
    </row>
    <row r="248" spans="1:12" ht="15.75" x14ac:dyDescent="0.25">
      <c r="A248" s="12" t="s">
        <v>353</v>
      </c>
      <c r="B248" s="12"/>
      <c r="C248" s="12"/>
      <c r="D248" s="12"/>
      <c r="E248" s="12"/>
      <c r="F248" s="13" t="s">
        <v>16</v>
      </c>
      <c r="G248" s="103">
        <v>1</v>
      </c>
      <c r="H248" s="103">
        <v>2</v>
      </c>
      <c r="I248" s="101">
        <v>1</v>
      </c>
      <c r="J248" s="2">
        <f t="shared" si="10"/>
        <v>0</v>
      </c>
      <c r="K248" s="102">
        <f t="shared" si="9"/>
        <v>0</v>
      </c>
      <c r="L248" s="100"/>
    </row>
    <row r="249" spans="1:12" ht="15.75" x14ac:dyDescent="0.25">
      <c r="A249" s="12" t="s">
        <v>354</v>
      </c>
      <c r="B249" s="12"/>
      <c r="C249" s="12"/>
      <c r="D249" s="12"/>
      <c r="E249" s="12"/>
      <c r="F249" s="13" t="s">
        <v>16</v>
      </c>
      <c r="G249" s="103">
        <v>1</v>
      </c>
      <c r="H249" s="103">
        <v>2</v>
      </c>
      <c r="I249" s="101">
        <v>1</v>
      </c>
      <c r="J249" s="2">
        <f t="shared" si="10"/>
        <v>0</v>
      </c>
      <c r="K249" s="102">
        <f t="shared" si="9"/>
        <v>0</v>
      </c>
      <c r="L249" s="100"/>
    </row>
    <row r="250" spans="1:12" ht="15.75" x14ac:dyDescent="0.25">
      <c r="A250" s="12" t="s">
        <v>355</v>
      </c>
      <c r="B250" s="12"/>
      <c r="C250" s="12"/>
      <c r="D250" s="12"/>
      <c r="E250" s="12"/>
      <c r="F250" s="13" t="s">
        <v>16</v>
      </c>
      <c r="G250" s="103">
        <v>1</v>
      </c>
      <c r="H250" s="103">
        <v>2</v>
      </c>
      <c r="I250" s="101">
        <v>1</v>
      </c>
      <c r="J250" s="2">
        <f t="shared" si="10"/>
        <v>0</v>
      </c>
      <c r="K250" s="102">
        <f t="shared" si="9"/>
        <v>0</v>
      </c>
      <c r="L250" s="100"/>
    </row>
    <row r="251" spans="1:12" ht="15" customHeight="1" x14ac:dyDescent="0.25">
      <c r="A251" s="238" t="s">
        <v>356</v>
      </c>
      <c r="B251" s="239"/>
      <c r="C251" s="239"/>
      <c r="D251" s="239"/>
      <c r="E251" s="239"/>
      <c r="F251" s="239"/>
      <c r="G251" s="101"/>
      <c r="H251" s="101"/>
      <c r="I251" s="101" t="s">
        <v>29</v>
      </c>
      <c r="J251" s="2">
        <f>SUM(J240:J250)</f>
        <v>0</v>
      </c>
      <c r="K251" s="102">
        <f t="shared" si="9"/>
        <v>0</v>
      </c>
      <c r="L251" s="100"/>
    </row>
    <row r="252" spans="1:12" ht="15" customHeight="1" x14ac:dyDescent="0.25">
      <c r="A252" s="240"/>
      <c r="B252" s="241"/>
      <c r="C252" s="241"/>
      <c r="D252" s="241"/>
      <c r="E252" s="241"/>
      <c r="F252" s="241"/>
      <c r="G252" s="191"/>
      <c r="H252" s="192"/>
      <c r="I252" s="192"/>
      <c r="J252" s="192"/>
      <c r="K252" s="193"/>
      <c r="L252" s="100"/>
    </row>
    <row r="253" spans="1:12" ht="18.75" x14ac:dyDescent="0.3">
      <c r="A253" s="44" t="s">
        <v>357</v>
      </c>
      <c r="B253" s="36"/>
      <c r="C253" s="36"/>
      <c r="D253" s="36"/>
      <c r="E253" s="36"/>
      <c r="F253" s="36"/>
      <c r="G253" s="194"/>
      <c r="H253" s="195"/>
      <c r="I253" s="195"/>
      <c r="J253" s="195"/>
      <c r="K253" s="196"/>
      <c r="L253" s="100"/>
    </row>
    <row r="254" spans="1:12" ht="15.75" x14ac:dyDescent="0.25">
      <c r="A254" s="12" t="s">
        <v>358</v>
      </c>
      <c r="B254" s="12"/>
      <c r="C254" s="12"/>
      <c r="D254" s="12"/>
      <c r="E254" s="12"/>
      <c r="F254" s="13" t="s">
        <v>16</v>
      </c>
      <c r="G254" s="12">
        <v>1</v>
      </c>
      <c r="H254" s="101">
        <v>11</v>
      </c>
      <c r="I254" s="101">
        <v>1</v>
      </c>
      <c r="J254" s="2">
        <f>((G254*H254)*I254)*$L$4</f>
        <v>0</v>
      </c>
      <c r="K254" s="102">
        <f t="shared" si="9"/>
        <v>0</v>
      </c>
      <c r="L254" s="100"/>
    </row>
    <row r="255" spans="1:12" ht="15.75" x14ac:dyDescent="0.25">
      <c r="A255" s="12" t="s">
        <v>359</v>
      </c>
      <c r="B255" s="12"/>
      <c r="C255" s="12"/>
      <c r="D255" s="12"/>
      <c r="E255" s="12"/>
      <c r="F255" s="13" t="s">
        <v>16</v>
      </c>
      <c r="G255" s="12">
        <v>2</v>
      </c>
      <c r="H255" s="101">
        <v>11</v>
      </c>
      <c r="I255" s="101">
        <v>1</v>
      </c>
      <c r="J255" s="2">
        <f>((G255*H255)*I255)*$L$4</f>
        <v>0</v>
      </c>
      <c r="K255" s="102">
        <f t="shared" si="9"/>
        <v>0</v>
      </c>
      <c r="L255" s="100"/>
    </row>
    <row r="256" spans="1:12" ht="15.75" x14ac:dyDescent="0.25">
      <c r="A256" s="12" t="s">
        <v>360</v>
      </c>
      <c r="B256" s="12"/>
      <c r="C256" s="12"/>
      <c r="D256" s="12"/>
      <c r="E256" s="12" t="s">
        <v>16</v>
      </c>
      <c r="F256" s="13"/>
      <c r="G256" s="12">
        <v>2</v>
      </c>
      <c r="H256" s="101">
        <v>11</v>
      </c>
      <c r="I256" s="101">
        <v>2</v>
      </c>
      <c r="J256" s="2">
        <f>((G256*H256)*I256)*$L$4</f>
        <v>0</v>
      </c>
      <c r="K256" s="102">
        <f t="shared" si="9"/>
        <v>0</v>
      </c>
      <c r="L256" s="100"/>
    </row>
    <row r="257" spans="1:12" ht="15.75" x14ac:dyDescent="0.25">
      <c r="A257" s="25" t="s">
        <v>361</v>
      </c>
      <c r="B257" s="105"/>
      <c r="C257" s="105"/>
      <c r="D257" s="105"/>
      <c r="E257" s="105"/>
      <c r="F257" s="106"/>
      <c r="G257" s="101"/>
      <c r="H257" s="101"/>
      <c r="I257" s="101" t="s">
        <v>29</v>
      </c>
      <c r="J257" s="2">
        <f>SUM(J254:J256)</f>
        <v>0</v>
      </c>
      <c r="K257" s="102"/>
      <c r="L257" s="100"/>
    </row>
    <row r="258" spans="1:12" ht="15.75" x14ac:dyDescent="0.25">
      <c r="A258" s="18" t="s">
        <v>220</v>
      </c>
      <c r="B258" s="15" t="s">
        <v>221</v>
      </c>
      <c r="C258" s="15" t="s">
        <v>222</v>
      </c>
      <c r="D258" s="15" t="s">
        <v>223</v>
      </c>
      <c r="E258" s="15" t="s">
        <v>224</v>
      </c>
      <c r="F258" s="19" t="s">
        <v>225</v>
      </c>
      <c r="G258" s="182"/>
      <c r="H258" s="183"/>
      <c r="I258" s="183"/>
      <c r="J258" s="183"/>
      <c r="K258" s="184"/>
      <c r="L258" s="100"/>
    </row>
    <row r="259" spans="1:12" x14ac:dyDescent="0.25">
      <c r="A259" s="10" t="s">
        <v>226</v>
      </c>
      <c r="B259" s="9" t="s">
        <v>362</v>
      </c>
      <c r="C259" s="9">
        <v>1</v>
      </c>
      <c r="D259" s="9" t="s">
        <v>363</v>
      </c>
      <c r="E259" s="9" t="s">
        <v>333</v>
      </c>
      <c r="F259" s="20" t="s">
        <v>334</v>
      </c>
      <c r="G259" s="185"/>
      <c r="H259" s="186"/>
      <c r="I259" s="186"/>
      <c r="J259" s="186"/>
      <c r="K259" s="187"/>
      <c r="L259" s="100"/>
    </row>
    <row r="260" spans="1:12" x14ac:dyDescent="0.25">
      <c r="A260" s="10" t="s">
        <v>231</v>
      </c>
      <c r="B260" s="9" t="s">
        <v>364</v>
      </c>
      <c r="C260" s="9">
        <v>2</v>
      </c>
      <c r="D260" s="9" t="s">
        <v>365</v>
      </c>
      <c r="E260" s="9" t="s">
        <v>290</v>
      </c>
      <c r="F260" s="20" t="s">
        <v>291</v>
      </c>
      <c r="G260" s="185"/>
      <c r="H260" s="186"/>
      <c r="I260" s="186"/>
      <c r="J260" s="186"/>
      <c r="K260" s="187"/>
      <c r="L260" s="100"/>
    </row>
    <row r="261" spans="1:12" x14ac:dyDescent="0.25">
      <c r="A261" s="10" t="s">
        <v>236</v>
      </c>
      <c r="B261" s="9" t="s">
        <v>366</v>
      </c>
      <c r="C261" s="9">
        <v>1</v>
      </c>
      <c r="D261" s="9" t="s">
        <v>367</v>
      </c>
      <c r="E261" s="9" t="s">
        <v>290</v>
      </c>
      <c r="F261" s="20" t="s">
        <v>291</v>
      </c>
      <c r="G261" s="185"/>
      <c r="H261" s="186"/>
      <c r="I261" s="186"/>
      <c r="J261" s="186"/>
      <c r="K261" s="187"/>
      <c r="L261" s="100"/>
    </row>
    <row r="262" spans="1:12" x14ac:dyDescent="0.25">
      <c r="A262" s="10" t="s">
        <v>241</v>
      </c>
      <c r="B262" s="9" t="s">
        <v>368</v>
      </c>
      <c r="C262" s="9">
        <v>2</v>
      </c>
      <c r="D262" s="9" t="s">
        <v>369</v>
      </c>
      <c r="E262" s="9" t="s">
        <v>265</v>
      </c>
      <c r="F262" s="20" t="s">
        <v>245</v>
      </c>
      <c r="G262" s="185"/>
      <c r="H262" s="186"/>
      <c r="I262" s="186"/>
      <c r="J262" s="186"/>
      <c r="K262" s="187"/>
      <c r="L262" s="100"/>
    </row>
    <row r="263" spans="1:12" x14ac:dyDescent="0.25">
      <c r="A263" s="10" t="s">
        <v>252</v>
      </c>
      <c r="B263" s="9" t="s">
        <v>370</v>
      </c>
      <c r="C263" s="9">
        <v>1</v>
      </c>
      <c r="D263" s="9" t="s">
        <v>371</v>
      </c>
      <c r="E263" s="9" t="s">
        <v>265</v>
      </c>
      <c r="F263" s="20" t="s">
        <v>245</v>
      </c>
      <c r="G263" s="185"/>
      <c r="H263" s="186"/>
      <c r="I263" s="186"/>
      <c r="J263" s="186"/>
      <c r="K263" s="187"/>
      <c r="L263" s="100"/>
    </row>
    <row r="264" spans="1:12" x14ac:dyDescent="0.25">
      <c r="A264" s="10" t="s">
        <v>256</v>
      </c>
      <c r="B264" s="9" t="s">
        <v>372</v>
      </c>
      <c r="C264" s="9">
        <v>2</v>
      </c>
      <c r="D264" s="9" t="s">
        <v>373</v>
      </c>
      <c r="E264" s="9" t="s">
        <v>303</v>
      </c>
      <c r="F264" s="20" t="s">
        <v>304</v>
      </c>
      <c r="G264" s="185"/>
      <c r="H264" s="186"/>
      <c r="I264" s="186"/>
      <c r="J264" s="186"/>
      <c r="K264" s="187"/>
      <c r="L264" s="100"/>
    </row>
    <row r="265" spans="1:12" x14ac:dyDescent="0.25">
      <c r="A265" s="10" t="s">
        <v>258</v>
      </c>
      <c r="B265" s="9" t="s">
        <v>374</v>
      </c>
      <c r="C265" s="9">
        <v>1</v>
      </c>
      <c r="D265" s="9" t="s">
        <v>375</v>
      </c>
      <c r="E265" s="9" t="s">
        <v>303</v>
      </c>
      <c r="F265" s="20" t="s">
        <v>304</v>
      </c>
      <c r="G265" s="185"/>
      <c r="H265" s="186"/>
      <c r="I265" s="186"/>
      <c r="J265" s="186"/>
      <c r="K265" s="187"/>
      <c r="L265" s="100"/>
    </row>
    <row r="266" spans="1:12" x14ac:dyDescent="0.25">
      <c r="A266" s="10" t="s">
        <v>260</v>
      </c>
      <c r="B266" s="9" t="s">
        <v>376</v>
      </c>
      <c r="C266" s="9">
        <v>2</v>
      </c>
      <c r="D266" s="9" t="s">
        <v>377</v>
      </c>
      <c r="E266" s="9" t="s">
        <v>313</v>
      </c>
      <c r="F266" s="20" t="s">
        <v>314</v>
      </c>
      <c r="G266" s="185"/>
      <c r="H266" s="186"/>
      <c r="I266" s="186"/>
      <c r="J266" s="186"/>
      <c r="K266" s="187"/>
      <c r="L266" s="100"/>
    </row>
    <row r="267" spans="1:12" x14ac:dyDescent="0.25">
      <c r="A267" s="10" t="s">
        <v>263</v>
      </c>
      <c r="B267" s="9" t="s">
        <v>378</v>
      </c>
      <c r="C267" s="9">
        <v>2</v>
      </c>
      <c r="D267" s="9" t="s">
        <v>379</v>
      </c>
      <c r="E267" s="9" t="s">
        <v>317</v>
      </c>
      <c r="F267" s="20" t="s">
        <v>314</v>
      </c>
      <c r="G267" s="185"/>
      <c r="H267" s="186"/>
      <c r="I267" s="186"/>
      <c r="J267" s="186"/>
      <c r="K267" s="187"/>
      <c r="L267" s="100"/>
    </row>
    <row r="268" spans="1:12" x14ac:dyDescent="0.25">
      <c r="A268" s="10" t="s">
        <v>266</v>
      </c>
      <c r="B268" s="9" t="s">
        <v>380</v>
      </c>
      <c r="C268" s="9">
        <v>1</v>
      </c>
      <c r="D268" s="9" t="s">
        <v>381</v>
      </c>
      <c r="E268" s="9" t="s">
        <v>317</v>
      </c>
      <c r="F268" s="20" t="s">
        <v>314</v>
      </c>
      <c r="G268" s="185"/>
      <c r="H268" s="186"/>
      <c r="I268" s="186"/>
      <c r="J268" s="186"/>
      <c r="K268" s="187"/>
      <c r="L268" s="100"/>
    </row>
    <row r="269" spans="1:12" x14ac:dyDescent="0.25">
      <c r="A269" s="10" t="s">
        <v>271</v>
      </c>
      <c r="B269" s="9" t="s">
        <v>378</v>
      </c>
      <c r="C269" s="9">
        <v>2</v>
      </c>
      <c r="D269" s="9" t="s">
        <v>382</v>
      </c>
      <c r="E269" s="9" t="s">
        <v>274</v>
      </c>
      <c r="F269" s="20" t="s">
        <v>327</v>
      </c>
      <c r="G269" s="185"/>
      <c r="H269" s="186"/>
      <c r="I269" s="186"/>
      <c r="J269" s="186"/>
      <c r="K269" s="187"/>
      <c r="L269" s="100"/>
    </row>
    <row r="270" spans="1:12" ht="18.75" x14ac:dyDescent="0.3">
      <c r="A270" s="45" t="s">
        <v>383</v>
      </c>
      <c r="B270" s="37"/>
      <c r="C270" s="37"/>
      <c r="D270" s="37"/>
      <c r="E270" s="37"/>
      <c r="F270" s="37"/>
      <c r="G270" s="188"/>
      <c r="H270" s="189"/>
      <c r="I270" s="189"/>
      <c r="J270" s="189"/>
      <c r="K270" s="190"/>
      <c r="L270" s="100"/>
    </row>
    <row r="271" spans="1:12" ht="15.75" x14ac:dyDescent="0.25">
      <c r="A271" s="16" t="s">
        <v>384</v>
      </c>
      <c r="B271" s="12"/>
      <c r="C271" s="12"/>
      <c r="D271" s="12"/>
      <c r="E271" s="12"/>
      <c r="F271" s="13" t="s">
        <v>16</v>
      </c>
      <c r="G271" s="12">
        <v>4</v>
      </c>
      <c r="H271" s="12">
        <v>36</v>
      </c>
      <c r="I271" s="101">
        <v>1</v>
      </c>
      <c r="J271" s="2">
        <f>((G271*H271)*I271)*$L$4</f>
        <v>0</v>
      </c>
      <c r="K271" s="102">
        <f t="shared" ref="K271:K288" si="11">J271*$K$4</f>
        <v>0</v>
      </c>
      <c r="L271" s="100"/>
    </row>
    <row r="272" spans="1:12" ht="15.75" x14ac:dyDescent="0.25">
      <c r="A272" s="12" t="s">
        <v>385</v>
      </c>
      <c r="B272" s="104"/>
      <c r="C272" s="104"/>
      <c r="D272" s="104"/>
      <c r="E272" s="104"/>
      <c r="F272" s="113"/>
      <c r="G272" s="104"/>
      <c r="H272" s="104"/>
      <c r="I272" s="101" t="s">
        <v>29</v>
      </c>
      <c r="J272" s="2">
        <f>SUM(J271:J271)</f>
        <v>0</v>
      </c>
      <c r="K272" s="102">
        <f t="shared" si="11"/>
        <v>0</v>
      </c>
      <c r="L272" s="100"/>
    </row>
    <row r="273" spans="1:12" x14ac:dyDescent="0.25">
      <c r="A273" s="26" t="s">
        <v>145</v>
      </c>
      <c r="B273" s="209" t="s">
        <v>386</v>
      </c>
      <c r="C273" s="210"/>
      <c r="D273" s="211"/>
      <c r="E273" s="27" t="s">
        <v>387</v>
      </c>
      <c r="F273" s="114"/>
      <c r="G273" s="107"/>
      <c r="H273" s="108"/>
      <c r="I273" s="108"/>
      <c r="J273" s="192"/>
      <c r="K273" s="193"/>
      <c r="L273" s="100"/>
    </row>
    <row r="274" spans="1:12" ht="15" customHeight="1" x14ac:dyDescent="0.25">
      <c r="A274" s="26">
        <v>1</v>
      </c>
      <c r="B274" s="234" t="s">
        <v>388</v>
      </c>
      <c r="C274" s="235"/>
      <c r="D274" s="236"/>
      <c r="E274" s="27">
        <v>19</v>
      </c>
      <c r="F274" s="114"/>
      <c r="G274" s="109"/>
      <c r="H274" s="110"/>
      <c r="I274" s="110"/>
      <c r="J274" s="198"/>
      <c r="K274" s="199"/>
      <c r="L274" s="100"/>
    </row>
    <row r="275" spans="1:12" ht="15" customHeight="1" x14ac:dyDescent="0.25">
      <c r="A275" s="26">
        <v>2</v>
      </c>
      <c r="B275" s="234" t="s">
        <v>389</v>
      </c>
      <c r="C275" s="235"/>
      <c r="D275" s="236"/>
      <c r="E275" s="27">
        <v>14</v>
      </c>
      <c r="F275" s="114"/>
      <c r="G275" s="109"/>
      <c r="H275" s="110"/>
      <c r="I275" s="110"/>
      <c r="J275" s="198"/>
      <c r="K275" s="199"/>
      <c r="L275" s="100"/>
    </row>
    <row r="276" spans="1:12" ht="15" customHeight="1" x14ac:dyDescent="0.25">
      <c r="A276" s="26">
        <v>3</v>
      </c>
      <c r="B276" s="234" t="s">
        <v>390</v>
      </c>
      <c r="C276" s="235"/>
      <c r="D276" s="236"/>
      <c r="E276" s="27">
        <v>2</v>
      </c>
      <c r="F276" s="114"/>
      <c r="G276" s="109"/>
      <c r="H276" s="110"/>
      <c r="I276" s="110"/>
      <c r="J276" s="198"/>
      <c r="K276" s="199"/>
      <c r="L276" s="100"/>
    </row>
    <row r="277" spans="1:12" ht="15" customHeight="1" x14ac:dyDescent="0.25">
      <c r="A277" s="26">
        <v>4</v>
      </c>
      <c r="B277" s="234" t="s">
        <v>391</v>
      </c>
      <c r="C277" s="235"/>
      <c r="D277" s="236"/>
      <c r="E277" s="27">
        <v>1</v>
      </c>
      <c r="F277" s="114"/>
      <c r="G277" s="109"/>
      <c r="H277" s="110"/>
      <c r="I277" s="110"/>
      <c r="J277" s="198"/>
      <c r="K277" s="199"/>
      <c r="L277" s="100"/>
    </row>
    <row r="278" spans="1:12" ht="18.75" x14ac:dyDescent="0.3">
      <c r="A278" s="44" t="s">
        <v>392</v>
      </c>
      <c r="B278" s="36"/>
      <c r="C278" s="36"/>
      <c r="D278" s="36"/>
      <c r="E278" s="36"/>
      <c r="F278" s="38"/>
      <c r="G278" s="111"/>
      <c r="H278" s="112"/>
      <c r="I278" s="112"/>
      <c r="J278" s="195"/>
      <c r="K278" s="196"/>
      <c r="L278" s="100"/>
    </row>
    <row r="279" spans="1:12" x14ac:dyDescent="0.25">
      <c r="A279" s="104" t="s">
        <v>393</v>
      </c>
      <c r="B279" s="115"/>
      <c r="C279" s="104"/>
      <c r="D279" s="104" t="s">
        <v>38</v>
      </c>
      <c r="E279" s="104"/>
      <c r="F279" s="116"/>
      <c r="G279" s="101">
        <v>4</v>
      </c>
      <c r="H279" s="101">
        <v>10</v>
      </c>
      <c r="I279" s="101">
        <v>4</v>
      </c>
      <c r="J279" s="2">
        <f>((G279*H279)*I279)*$L$4</f>
        <v>0</v>
      </c>
      <c r="K279" s="102">
        <f t="shared" si="11"/>
        <v>0</v>
      </c>
      <c r="L279" s="100"/>
    </row>
    <row r="280" spans="1:12" x14ac:dyDescent="0.25">
      <c r="A280" s="104" t="s">
        <v>394</v>
      </c>
      <c r="B280" s="231"/>
      <c r="C280" s="232"/>
      <c r="D280" s="232"/>
      <c r="E280" s="232"/>
      <c r="F280" s="232"/>
      <c r="G280" s="232"/>
      <c r="H280" s="233"/>
      <c r="I280" s="101" t="s">
        <v>29</v>
      </c>
      <c r="J280" s="2">
        <f>SUM(J279)</f>
        <v>0</v>
      </c>
      <c r="K280" s="102">
        <f t="shared" si="11"/>
        <v>0</v>
      </c>
      <c r="L280" s="100"/>
    </row>
    <row r="281" spans="1:12" x14ac:dyDescent="0.25">
      <c r="A281" s="14" t="s">
        <v>395</v>
      </c>
      <c r="B281" s="14" t="s">
        <v>129</v>
      </c>
      <c r="C281" s="14">
        <v>10</v>
      </c>
      <c r="D281" s="104"/>
      <c r="E281" s="104"/>
      <c r="F281" s="101"/>
      <c r="G281" s="117"/>
      <c r="H281" s="117"/>
      <c r="I281" s="117"/>
      <c r="J281" s="117"/>
      <c r="K281" s="102"/>
      <c r="L281" s="100"/>
    </row>
    <row r="282" spans="1:12" ht="30" x14ac:dyDescent="0.25">
      <c r="A282" s="14" t="s">
        <v>396</v>
      </c>
      <c r="B282" s="14" t="s">
        <v>129</v>
      </c>
      <c r="C282" s="14">
        <v>10</v>
      </c>
      <c r="D282" s="104"/>
      <c r="E282" s="104"/>
      <c r="F282" s="101"/>
      <c r="G282" s="117"/>
      <c r="H282" s="117"/>
      <c r="I282" s="117"/>
      <c r="J282" s="117"/>
      <c r="K282" s="102"/>
      <c r="L282" s="100"/>
    </row>
    <row r="283" spans="1:12" x14ac:dyDescent="0.25">
      <c r="A283" s="14" t="s">
        <v>397</v>
      </c>
      <c r="B283" s="14" t="s">
        <v>129</v>
      </c>
      <c r="C283" s="14">
        <v>1</v>
      </c>
      <c r="D283" s="104"/>
      <c r="E283" s="104"/>
      <c r="F283" s="101"/>
      <c r="G283" s="117"/>
      <c r="H283" s="117"/>
      <c r="I283" s="117"/>
      <c r="J283" s="117"/>
      <c r="K283" s="102"/>
      <c r="L283" s="100"/>
    </row>
    <row r="284" spans="1:12" x14ac:dyDescent="0.25">
      <c r="A284" s="17" t="s">
        <v>145</v>
      </c>
      <c r="B284" s="237" t="s">
        <v>386</v>
      </c>
      <c r="C284" s="237"/>
      <c r="D284" s="237"/>
      <c r="E284" s="17" t="s">
        <v>387</v>
      </c>
      <c r="F284" s="101"/>
      <c r="G284" s="117"/>
      <c r="H284" s="117"/>
      <c r="I284" s="117"/>
      <c r="J284" s="117"/>
      <c r="K284" s="102"/>
      <c r="L284" s="100"/>
    </row>
    <row r="285" spans="1:12" ht="15" customHeight="1" x14ac:dyDescent="0.25">
      <c r="A285" s="17">
        <v>1</v>
      </c>
      <c r="B285" s="230" t="s">
        <v>388</v>
      </c>
      <c r="C285" s="230"/>
      <c r="D285" s="230"/>
      <c r="E285" s="17">
        <v>19</v>
      </c>
      <c r="F285" s="101"/>
      <c r="G285" s="117"/>
      <c r="H285" s="117"/>
      <c r="I285" s="117"/>
      <c r="J285" s="117"/>
      <c r="K285" s="102">
        <f t="shared" si="11"/>
        <v>0</v>
      </c>
      <c r="L285" s="100"/>
    </row>
    <row r="286" spans="1:12" ht="15" customHeight="1" x14ac:dyDescent="0.25">
      <c r="A286" s="17">
        <v>2</v>
      </c>
      <c r="B286" s="230" t="s">
        <v>389</v>
      </c>
      <c r="C286" s="230"/>
      <c r="D286" s="230"/>
      <c r="E286" s="17">
        <v>14</v>
      </c>
      <c r="F286" s="101"/>
      <c r="G286" s="117"/>
      <c r="H286" s="117"/>
      <c r="I286" s="117"/>
      <c r="J286" s="117"/>
      <c r="K286" s="102">
        <f t="shared" si="11"/>
        <v>0</v>
      </c>
      <c r="L286" s="100"/>
    </row>
    <row r="287" spans="1:12" ht="15" customHeight="1" x14ac:dyDescent="0.25">
      <c r="A287" s="17">
        <v>3</v>
      </c>
      <c r="B287" s="230" t="s">
        <v>390</v>
      </c>
      <c r="C287" s="230"/>
      <c r="D287" s="230"/>
      <c r="E287" s="17">
        <v>2</v>
      </c>
      <c r="F287" s="101"/>
      <c r="G287" s="117"/>
      <c r="H287" s="117"/>
      <c r="I287" s="117"/>
      <c r="J287" s="117"/>
      <c r="K287" s="102">
        <f t="shared" si="11"/>
        <v>0</v>
      </c>
      <c r="L287" s="100"/>
    </row>
    <row r="288" spans="1:12" ht="15" customHeight="1" x14ac:dyDescent="0.25">
      <c r="A288" s="17">
        <v>4</v>
      </c>
      <c r="B288" s="230" t="s">
        <v>391</v>
      </c>
      <c r="C288" s="230"/>
      <c r="D288" s="230"/>
      <c r="E288" s="17">
        <v>1</v>
      </c>
      <c r="F288" s="101"/>
      <c r="G288" s="117"/>
      <c r="H288" s="117"/>
      <c r="I288" s="117"/>
      <c r="J288" s="117"/>
      <c r="K288" s="102">
        <f t="shared" si="11"/>
        <v>0</v>
      </c>
      <c r="L288" s="100"/>
    </row>
    <row r="289" spans="1:12" ht="18.75" x14ac:dyDescent="0.3">
      <c r="A289" s="46" t="s">
        <v>398</v>
      </c>
      <c r="B289" s="35"/>
      <c r="C289" s="35"/>
      <c r="D289" s="35"/>
      <c r="E289" s="35"/>
      <c r="F289" s="35"/>
      <c r="G289" s="35"/>
      <c r="H289" s="35"/>
      <c r="I289" s="35"/>
      <c r="J289" s="35"/>
      <c r="K289" s="39"/>
      <c r="L289" s="100"/>
    </row>
    <row r="290" spans="1:12" ht="30" x14ac:dyDescent="0.25">
      <c r="A290" s="118" t="s">
        <v>399</v>
      </c>
      <c r="B290" s="118"/>
      <c r="C290" s="119"/>
      <c r="D290" s="119"/>
      <c r="E290" s="119"/>
      <c r="F290" s="119" t="s">
        <v>26</v>
      </c>
      <c r="G290" s="119">
        <v>200</v>
      </c>
      <c r="H290" s="119">
        <v>1</v>
      </c>
      <c r="I290" s="119">
        <v>1</v>
      </c>
      <c r="J290" s="120">
        <f>((G290*H290)*I290)*$L$4</f>
        <v>0</v>
      </c>
      <c r="K290" s="121">
        <f>J290*$K$4</f>
        <v>0</v>
      </c>
      <c r="L290" s="100"/>
    </row>
    <row r="291" spans="1:12" ht="18.75" x14ac:dyDescent="0.3">
      <c r="A291" s="47" t="s">
        <v>400</v>
      </c>
      <c r="B291" s="40"/>
      <c r="C291" s="40"/>
      <c r="D291" s="40"/>
      <c r="E291" s="40"/>
      <c r="F291" s="40"/>
      <c r="G291" s="40"/>
      <c r="H291" s="40"/>
      <c r="I291" s="40"/>
      <c r="J291" s="40"/>
      <c r="K291" s="41"/>
      <c r="L291" s="100"/>
    </row>
    <row r="292" spans="1:12" x14ac:dyDescent="0.25">
      <c r="A292" s="122" t="s">
        <v>401</v>
      </c>
      <c r="B292" s="118"/>
      <c r="C292" s="119"/>
      <c r="D292" s="119"/>
      <c r="E292" s="119"/>
      <c r="F292" s="119"/>
      <c r="G292" s="123">
        <v>0.05</v>
      </c>
      <c r="H292" s="119"/>
      <c r="I292" s="124"/>
      <c r="J292" s="125">
        <f>G293*G292</f>
        <v>0</v>
      </c>
      <c r="K292" s="28">
        <f>J292*$K$4</f>
        <v>0</v>
      </c>
      <c r="L292" s="100"/>
    </row>
    <row r="293" spans="1:12" ht="15.75" x14ac:dyDescent="0.25">
      <c r="A293" s="100"/>
      <c r="B293" s="126"/>
      <c r="C293" s="100"/>
      <c r="D293" s="100"/>
      <c r="E293" s="100"/>
      <c r="F293" s="100"/>
      <c r="G293" s="30">
        <f>SUM(J28,J16,J87,J48,J110,J140,J155,J280,J272,J257,J251,J209,J181,J166,J290,)</f>
        <v>0</v>
      </c>
      <c r="H293" s="100"/>
      <c r="I293" s="31" t="s">
        <v>402</v>
      </c>
      <c r="J293" s="32">
        <f>SUM(J28,J16,J87,J48,J110,J140,J155,J280,J272,J257,J251,J209,J181,J166,J290,J292,)</f>
        <v>0</v>
      </c>
      <c r="K293" s="32">
        <f>J293*$K$4</f>
        <v>0</v>
      </c>
      <c r="L293" s="100"/>
    </row>
    <row r="294" spans="1:12" x14ac:dyDescent="0.25">
      <c r="A294" s="100"/>
      <c r="B294" s="126"/>
      <c r="C294" s="100"/>
      <c r="D294" s="100"/>
      <c r="E294" s="100"/>
      <c r="F294" s="100"/>
      <c r="G294" s="100"/>
      <c r="H294" s="100"/>
      <c r="I294" s="100"/>
      <c r="J294" s="127"/>
      <c r="K294" s="100"/>
      <c r="L294" s="100"/>
    </row>
  </sheetData>
  <sheetProtection algorithmName="SHA-512" hashValue="Bbts638zqhSR1gAeDm8CGmexB+a2tAsRR0JjAMjFhLiKjgy+sJvG8kVC2fL6sza3ywfn+d4bECF6JLL5JNovyw==" saltValue="GDjD1DFARBTEwedXoGfvtw==" spinCount="100000" sheet="1" scenarios="1" selectLockedCells="1"/>
  <mergeCells count="70">
    <mergeCell ref="A1:L1"/>
    <mergeCell ref="B285:D285"/>
    <mergeCell ref="B286:D286"/>
    <mergeCell ref="B287:D287"/>
    <mergeCell ref="B288:D288"/>
    <mergeCell ref="J273:K278"/>
    <mergeCell ref="B280:H280"/>
    <mergeCell ref="B274:D274"/>
    <mergeCell ref="B275:D275"/>
    <mergeCell ref="B276:D276"/>
    <mergeCell ref="B277:D277"/>
    <mergeCell ref="B284:D284"/>
    <mergeCell ref="A140:F140"/>
    <mergeCell ref="A251:F252"/>
    <mergeCell ref="A88:E88"/>
    <mergeCell ref="A90:E90"/>
    <mergeCell ref="B273:D273"/>
    <mergeCell ref="A92:E92"/>
    <mergeCell ref="A66:F66"/>
    <mergeCell ref="A71:F71"/>
    <mergeCell ref="B82:B83"/>
    <mergeCell ref="C82:C83"/>
    <mergeCell ref="D82:D83"/>
    <mergeCell ref="E82:E83"/>
    <mergeCell ref="A228:F228"/>
    <mergeCell ref="A210:F210"/>
    <mergeCell ref="A231:F231"/>
    <mergeCell ref="A209:F209"/>
    <mergeCell ref="A181:F181"/>
    <mergeCell ref="A166:F167"/>
    <mergeCell ref="A182:F182"/>
    <mergeCell ref="A188:F188"/>
    <mergeCell ref="F82:F83"/>
    <mergeCell ref="A59:F59"/>
    <mergeCell ref="A64:F64"/>
    <mergeCell ref="A122:F122"/>
    <mergeCell ref="A127:F127"/>
    <mergeCell ref="A94:E94"/>
    <mergeCell ref="A96:E96"/>
    <mergeCell ref="A98:E98"/>
    <mergeCell ref="A113:F113"/>
    <mergeCell ref="A118:F118"/>
    <mergeCell ref="A100:E100"/>
    <mergeCell ref="A110:F110"/>
    <mergeCell ref="G258:K270"/>
    <mergeCell ref="G252:K253"/>
    <mergeCell ref="G210:K239"/>
    <mergeCell ref="G182:K202"/>
    <mergeCell ref="A129:F129"/>
    <mergeCell ref="G167:K172"/>
    <mergeCell ref="G156:K158"/>
    <mergeCell ref="G141:K149"/>
    <mergeCell ref="G111:K131"/>
    <mergeCell ref="G88:K106"/>
    <mergeCell ref="G17:K20"/>
    <mergeCell ref="D55:D56"/>
    <mergeCell ref="E55:E56"/>
    <mergeCell ref="F55:F56"/>
    <mergeCell ref="G49:K77"/>
    <mergeCell ref="A48:F48"/>
    <mergeCell ref="A50:F50"/>
    <mergeCell ref="A54:F54"/>
    <mergeCell ref="A55:A56"/>
    <mergeCell ref="B55:B56"/>
    <mergeCell ref="B18:C18"/>
    <mergeCell ref="G29:K44"/>
    <mergeCell ref="B31:C31"/>
    <mergeCell ref="B38:C38"/>
    <mergeCell ref="B39:C39"/>
    <mergeCell ref="C55:C56"/>
  </mergeCells>
  <pageMargins left="0.7" right="0.7" top="0.75" bottom="0.75" header="0.3" footer="0.3"/>
  <pageSetup paperSize="8" scale="4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8d3cd9-5585-43fb-9c7b-cd36a8feab2d">
      <Terms xmlns="http://schemas.microsoft.com/office/infopath/2007/PartnerControls"/>
    </lcf76f155ced4ddcb4097134ff3c332f>
    <TaxCatchAll xmlns="e40dc689-e5f8-4ca1-83c4-3883368732db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42D713ACADE044BDA736C9A0CE229A" ma:contentTypeVersion="15" ma:contentTypeDescription="Create a new document." ma:contentTypeScope="" ma:versionID="d1760296f156b6e0eb040898e4dcb151">
  <xsd:schema xmlns:xsd="http://www.w3.org/2001/XMLSchema" xmlns:xs="http://www.w3.org/2001/XMLSchema" xmlns:p="http://schemas.microsoft.com/office/2006/metadata/properties" xmlns:ns2="e78d3cd9-5585-43fb-9c7b-cd36a8feab2d" xmlns:ns3="e40dc689-e5f8-4ca1-83c4-3883368732db" targetNamespace="http://schemas.microsoft.com/office/2006/metadata/properties" ma:root="true" ma:fieldsID="0796627432b49fccd0d1df1f4ea3b400" ns2:_="" ns3:_="">
    <xsd:import namespace="e78d3cd9-5585-43fb-9c7b-cd36a8feab2d"/>
    <xsd:import namespace="e40dc689-e5f8-4ca1-83c4-3883368732d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8d3cd9-5585-43fb-9c7b-cd36a8feab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1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93aaa5e-c593-45f6-b617-e821ca1500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dc689-e5f8-4ca1-83c4-3883368732d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42cf9306-c010-490d-80c0-ce74425006d7}" ma:internalName="TaxCatchAll" ma:showField="CatchAllData" ma:web="e40dc689-e5f8-4ca1-83c4-3883368732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888655-F5AA-4F59-B94D-4C7E0AA552EE}">
  <ds:schemaRefs>
    <ds:schemaRef ds:uri="http://schemas.microsoft.com/office/2006/metadata/properties"/>
    <ds:schemaRef ds:uri="http://schemas.microsoft.com/office/infopath/2007/PartnerControls"/>
    <ds:schemaRef ds:uri="e78d3cd9-5585-43fb-9c7b-cd36a8feab2d"/>
    <ds:schemaRef ds:uri="e40dc689-e5f8-4ca1-83c4-3883368732db"/>
  </ds:schemaRefs>
</ds:datastoreItem>
</file>

<file path=customXml/itemProps2.xml><?xml version="1.0" encoding="utf-8"?>
<ds:datastoreItem xmlns:ds="http://schemas.openxmlformats.org/officeDocument/2006/customXml" ds:itemID="{C8347A0E-9E01-4200-B111-0CBA032392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8d3cd9-5585-43fb-9c7b-cd36a8feab2d"/>
    <ds:schemaRef ds:uri="e40dc689-e5f8-4ca1-83c4-3883368732d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CCCB49-4C9C-4C3E-91B3-2BE21D788B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wycena 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Anna Mroczka</cp:lastModifiedBy>
  <cp:revision/>
  <dcterms:created xsi:type="dcterms:W3CDTF">2022-11-21T23:06:02Z</dcterms:created>
  <dcterms:modified xsi:type="dcterms:W3CDTF">2025-02-24T10:24:20Z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0x010100B542D713ACADE044BDA736C9A0CE229A</vt:lpwstr>
  </property>
  <property fmtid="{D5CDD505-2E9C-101B-9397-08002B2CF9AE}" pid="3" name="MediaServiceImageTags">
    <vt:lpwstr/>
  </property>
  <property fmtid="{D5CDD505-2E9C-101B-9397-08002B2CF9AE}" pid="4" name="Order">
    <vt:r8>58915900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ComplianceAssetId">
    <vt:lpwstr/>
  </property>
  <property fmtid="{D5CDD505-2E9C-101B-9397-08002B2CF9AE}" pid="10" name="TemplateUrl">
    <vt:lpwstr/>
  </property>
</Properties>
</file>